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https://d.docs.live.net/e682945cd55df507/Tweekamp/Schools/"/>
    </mc:Choice>
  </mc:AlternateContent>
  <xr:revisionPtr revIDLastSave="0" documentId="8_{C9548315-5342-43DD-9A97-E9C6272A0E0E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High schools" sheetId="4" r:id="rId1"/>
    <sheet name="Primary schools" sheetId="5" r:id="rId2"/>
  </sheets>
  <definedNames>
    <definedName name="_xlnm.Print_Area" localSheetId="1">'Primary schools'!$A$1:$S$141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4" l="1"/>
  <c r="G12" i="4"/>
  <c r="G13" i="4"/>
  <c r="G14" i="4"/>
  <c r="G15" i="4"/>
  <c r="G16" i="4"/>
  <c r="G17" i="4"/>
  <c r="G24" i="4"/>
  <c r="G38" i="4"/>
  <c r="G26" i="4"/>
  <c r="G27" i="4"/>
  <c r="G34" i="4"/>
  <c r="G29" i="4"/>
  <c r="G31" i="4"/>
  <c r="G35" i="4"/>
  <c r="G30" i="4"/>
  <c r="G25" i="4"/>
  <c r="G39" i="4"/>
  <c r="G28" i="4"/>
  <c r="G37" i="4"/>
  <c r="G40" i="4"/>
  <c r="G41" i="4"/>
  <c r="G36" i="5" l="1"/>
  <c r="I10" i="5"/>
  <c r="G10" i="5"/>
  <c r="G133" i="5" l="1"/>
  <c r="G134" i="5"/>
  <c r="G135" i="5"/>
  <c r="G136" i="5"/>
  <c r="G137" i="5"/>
  <c r="G138" i="5"/>
  <c r="G139" i="5"/>
  <c r="G140" i="5"/>
  <c r="G132" i="5"/>
  <c r="G120" i="5"/>
  <c r="G121" i="5"/>
  <c r="G122" i="5"/>
  <c r="G123" i="5"/>
  <c r="G124" i="5"/>
  <c r="G125" i="5"/>
  <c r="G126" i="5"/>
  <c r="G127" i="5"/>
  <c r="G119" i="5"/>
  <c r="G109" i="5"/>
  <c r="G110" i="5"/>
  <c r="G111" i="5"/>
  <c r="G112" i="5"/>
  <c r="G113" i="5"/>
  <c r="G114" i="5"/>
  <c r="G108" i="5"/>
  <c r="G98" i="5"/>
  <c r="G99" i="5"/>
  <c r="G100" i="5"/>
  <c r="G101" i="5"/>
  <c r="G102" i="5"/>
  <c r="G103" i="5"/>
  <c r="G104" i="5"/>
  <c r="G105" i="5"/>
  <c r="G97" i="5"/>
  <c r="G77" i="5"/>
  <c r="G78" i="5"/>
  <c r="G79" i="5"/>
  <c r="G80" i="5"/>
  <c r="G82" i="5"/>
  <c r="G83" i="5"/>
  <c r="G84" i="5"/>
  <c r="G85" i="5"/>
  <c r="G86" i="5"/>
  <c r="G87" i="5"/>
  <c r="G88" i="5"/>
  <c r="G81" i="5"/>
  <c r="G89" i="5"/>
  <c r="G90" i="5"/>
  <c r="G91" i="5"/>
  <c r="G92" i="5"/>
  <c r="G76" i="5"/>
  <c r="G66" i="5"/>
  <c r="G67" i="5"/>
  <c r="G68" i="5"/>
  <c r="G69" i="5"/>
  <c r="G70" i="5"/>
  <c r="G71" i="5"/>
  <c r="G72" i="5"/>
  <c r="G73" i="5"/>
  <c r="G65" i="5"/>
  <c r="G59" i="5"/>
  <c r="G60" i="5"/>
  <c r="G58" i="5"/>
  <c r="G48" i="5"/>
  <c r="G49" i="5"/>
  <c r="G50" i="5"/>
  <c r="G51" i="5"/>
  <c r="G52" i="5"/>
  <c r="G53" i="5"/>
  <c r="G54" i="5"/>
  <c r="G55" i="5"/>
  <c r="G47" i="5"/>
  <c r="G22" i="5"/>
  <c r="G23" i="5"/>
  <c r="G24" i="5"/>
  <c r="G25" i="5"/>
  <c r="G27" i="5"/>
  <c r="G29" i="5"/>
  <c r="G30" i="5"/>
  <c r="G26" i="5"/>
  <c r="G31" i="5"/>
  <c r="G32" i="5"/>
  <c r="G33" i="5"/>
  <c r="G34" i="5"/>
  <c r="G35" i="5"/>
  <c r="G37" i="5"/>
  <c r="G38" i="5"/>
  <c r="G39" i="5"/>
  <c r="G40" i="5"/>
  <c r="G41" i="5"/>
  <c r="G42" i="5"/>
  <c r="G43" i="5"/>
  <c r="G18" i="5"/>
  <c r="G11" i="5"/>
  <c r="G12" i="5"/>
  <c r="G13" i="5"/>
  <c r="G14" i="5"/>
  <c r="G15" i="5"/>
  <c r="G16" i="5"/>
  <c r="G17" i="5"/>
  <c r="G21" i="5"/>
  <c r="G28" i="5"/>
  <c r="G71" i="4"/>
  <c r="G70" i="4"/>
  <c r="G60" i="4"/>
  <c r="G61" i="4"/>
  <c r="G62" i="4"/>
  <c r="G63" i="4"/>
  <c r="G64" i="4"/>
  <c r="G65" i="4"/>
  <c r="G66" i="4"/>
  <c r="G67" i="4"/>
  <c r="G59" i="4"/>
  <c r="G46" i="4"/>
  <c r="G47" i="4"/>
  <c r="G48" i="4"/>
  <c r="G49" i="4"/>
  <c r="G50" i="4"/>
  <c r="G51" i="4"/>
  <c r="G52" i="4"/>
  <c r="G53" i="4"/>
  <c r="G45" i="4"/>
  <c r="G36" i="4"/>
  <c r="G23" i="4"/>
  <c r="G32" i="4" s="1"/>
  <c r="G18" i="4"/>
  <c r="G10" i="4"/>
  <c r="G19" i="5" l="1"/>
  <c r="G128" i="5"/>
  <c r="G74" i="5"/>
  <c r="G106" i="5"/>
  <c r="G19" i="4"/>
  <c r="G141" i="5"/>
  <c r="I18" i="5"/>
  <c r="G56" i="5" l="1"/>
  <c r="G54" i="4" l="1"/>
  <c r="G68" i="4"/>
  <c r="D7" i="5" l="1"/>
  <c r="D3" i="5"/>
  <c r="D5" i="5"/>
  <c r="D6" i="5"/>
  <c r="D2" i="5"/>
  <c r="D4" i="5"/>
  <c r="I40" i="5" l="1"/>
  <c r="G7" i="5" l="1"/>
  <c r="I11" i="4" l="1"/>
  <c r="I17" i="4"/>
  <c r="I16" i="4"/>
  <c r="I97" i="5"/>
  <c r="I105" i="5"/>
  <c r="I119" i="5"/>
  <c r="I52" i="5"/>
  <c r="I53" i="5"/>
  <c r="I51" i="5"/>
  <c r="I60" i="5"/>
  <c r="I55" i="5"/>
  <c r="I49" i="5"/>
  <c r="I50" i="5"/>
  <c r="I54" i="5"/>
  <c r="I47" i="5"/>
  <c r="I58" i="5"/>
  <c r="I112" i="5"/>
  <c r="I111" i="5"/>
  <c r="I69" i="5"/>
  <c r="I70" i="5"/>
  <c r="I80" i="5"/>
  <c r="I91" i="5"/>
  <c r="I71" i="5"/>
  <c r="I88" i="5"/>
  <c r="I68" i="5"/>
  <c r="I87" i="5"/>
  <c r="I84" i="5"/>
  <c r="I76" i="5"/>
  <c r="I67" i="5"/>
  <c r="I66" i="5"/>
  <c r="I83" i="5"/>
  <c r="I90" i="5"/>
  <c r="I65" i="5"/>
  <c r="I72" i="5"/>
  <c r="I73" i="5"/>
  <c r="I85" i="5"/>
  <c r="I78" i="5"/>
  <c r="I82" i="5"/>
  <c r="I81" i="5"/>
  <c r="I26" i="5"/>
  <c r="I32" i="5"/>
  <c r="I27" i="5"/>
  <c r="I21" i="5"/>
  <c r="I17" i="5"/>
  <c r="I33" i="5"/>
  <c r="I31" i="5"/>
  <c r="I22" i="5"/>
  <c r="I12" i="5"/>
  <c r="I42" i="5"/>
  <c r="I38" i="5"/>
  <c r="I28" i="5"/>
  <c r="I49" i="4"/>
  <c r="I48" i="4"/>
  <c r="I45" i="4"/>
  <c r="I47" i="4"/>
  <c r="I46" i="4"/>
  <c r="I35" i="4"/>
  <c r="I34" i="4"/>
  <c r="I26" i="4"/>
  <c r="I24" i="4"/>
  <c r="I65" i="4"/>
  <c r="I59" i="4"/>
  <c r="I66" i="4"/>
  <c r="G5" i="5" l="1"/>
  <c r="G3" i="5"/>
  <c r="F4" i="4"/>
  <c r="G4" i="5"/>
  <c r="G6" i="5"/>
  <c r="F5" i="4"/>
  <c r="F3" i="4"/>
  <c r="F2" i="4"/>
  <c r="G2" i="5"/>
</calcChain>
</file>

<file path=xl/sharedStrings.xml><?xml version="1.0" encoding="utf-8"?>
<sst xmlns="http://schemas.openxmlformats.org/spreadsheetml/2006/main" count="1008" uniqueCount="290">
  <si>
    <t>Aff</t>
  </si>
  <si>
    <t>Adriaan</t>
  </si>
  <si>
    <t>Benecke</t>
  </si>
  <si>
    <t>Delmar</t>
  </si>
  <si>
    <t>Bruwer</t>
  </si>
  <si>
    <t>Ben</t>
  </si>
  <si>
    <t>Els</t>
  </si>
  <si>
    <t>Louw</t>
  </si>
  <si>
    <t>Peters</t>
  </si>
  <si>
    <t>Franko</t>
  </si>
  <si>
    <t>Pienaar</t>
  </si>
  <si>
    <t>Stephan</t>
  </si>
  <si>
    <t>van der Werf</t>
  </si>
  <si>
    <t>Alexander</t>
  </si>
  <si>
    <t>Vorster</t>
  </si>
  <si>
    <t>Willem</t>
  </si>
  <si>
    <t>Wessels</t>
  </si>
  <si>
    <t>Dylan</t>
  </si>
  <si>
    <t>Afonso</t>
  </si>
  <si>
    <t>Aragon</t>
  </si>
  <si>
    <t>23/06/2010</t>
  </si>
  <si>
    <t>Coetzee</t>
  </si>
  <si>
    <t>Christiaan</t>
  </si>
  <si>
    <t>Naudé</t>
  </si>
  <si>
    <t>Ruald</t>
  </si>
  <si>
    <t>Smith</t>
  </si>
  <si>
    <t>Joshua</t>
  </si>
  <si>
    <t>Eben</t>
  </si>
  <si>
    <t>Charl</t>
  </si>
  <si>
    <t>de Jongh</t>
  </si>
  <si>
    <t>Griesel</t>
  </si>
  <si>
    <t>Albert</t>
  </si>
  <si>
    <t>Krige</t>
  </si>
  <si>
    <t>Liebenberg</t>
  </si>
  <si>
    <t>Ludorf</t>
  </si>
  <si>
    <t>Luka</t>
  </si>
  <si>
    <t>16/10/2007</t>
  </si>
  <si>
    <t>Troy</t>
  </si>
  <si>
    <t>Schmidt</t>
  </si>
  <si>
    <t>Stander</t>
  </si>
  <si>
    <t>Luan</t>
  </si>
  <si>
    <t>Daniël</t>
  </si>
  <si>
    <t>van der Walt</t>
  </si>
  <si>
    <t>Lourens</t>
  </si>
  <si>
    <t>van Heerden</t>
  </si>
  <si>
    <t>Markus</t>
  </si>
  <si>
    <t>Wilson</t>
  </si>
  <si>
    <t>Robbie</t>
  </si>
  <si>
    <t>Schalk</t>
  </si>
  <si>
    <t>Stefan</t>
  </si>
  <si>
    <t>Strydom</t>
  </si>
  <si>
    <t>Dirkie</t>
  </si>
  <si>
    <t>van Rensburg</t>
  </si>
  <si>
    <t>Botha</t>
  </si>
  <si>
    <t>Laubscher</t>
  </si>
  <si>
    <t>MJ</t>
  </si>
  <si>
    <t>Ewaldt</t>
  </si>
  <si>
    <t>Oosthuizen</t>
  </si>
  <si>
    <t>Brendan</t>
  </si>
  <si>
    <t>Rossouw</t>
  </si>
  <si>
    <t>Emihl</t>
  </si>
  <si>
    <t>Saaiman</t>
  </si>
  <si>
    <t>Rikus</t>
  </si>
  <si>
    <t>van Schalkwyk</t>
  </si>
  <si>
    <t>Wiese</t>
  </si>
  <si>
    <t>Scott</t>
  </si>
  <si>
    <t>Hendrik</t>
  </si>
  <si>
    <t>Olivier</t>
  </si>
  <si>
    <t>Karien</t>
  </si>
  <si>
    <t>Goebel</t>
  </si>
  <si>
    <t>Leah</t>
  </si>
  <si>
    <t>05/04/2011</t>
  </si>
  <si>
    <t>Danielle</t>
  </si>
  <si>
    <t>Isabella</t>
  </si>
  <si>
    <t>Jana</t>
  </si>
  <si>
    <t>Ané</t>
  </si>
  <si>
    <t>Mila</t>
  </si>
  <si>
    <t>Wentzel</t>
  </si>
  <si>
    <t>Kara</t>
  </si>
  <si>
    <t>Aucamp</t>
  </si>
  <si>
    <t>Larah</t>
  </si>
  <si>
    <t>Stella</t>
  </si>
  <si>
    <t>Anieka</t>
  </si>
  <si>
    <t>Mia</t>
  </si>
  <si>
    <t>Lily</t>
  </si>
  <si>
    <t>Lara</t>
  </si>
  <si>
    <t>Anika</t>
  </si>
  <si>
    <t>Cloete</t>
  </si>
  <si>
    <t>30/12/2008</t>
  </si>
  <si>
    <t>Durant</t>
  </si>
  <si>
    <t>Zoe</t>
  </si>
  <si>
    <t>02/11/2008</t>
  </si>
  <si>
    <t>Sophia</t>
  </si>
  <si>
    <t>Rosenstrauch</t>
  </si>
  <si>
    <t>Emma</t>
  </si>
  <si>
    <t>Nicola</t>
  </si>
  <si>
    <t>Charné</t>
  </si>
  <si>
    <t>Olivia</t>
  </si>
  <si>
    <t>Nortjé</t>
  </si>
  <si>
    <t>Reddering</t>
  </si>
  <si>
    <t>Saskia</t>
  </si>
  <si>
    <t>Visser</t>
  </si>
  <si>
    <t>24/06/2005</t>
  </si>
  <si>
    <t>Conrad</t>
  </si>
  <si>
    <t>Nicke</t>
  </si>
  <si>
    <t>Nadine</t>
  </si>
  <si>
    <t>21/01/2003</t>
  </si>
  <si>
    <t>School</t>
  </si>
  <si>
    <t>Nr</t>
  </si>
  <si>
    <t>Surname</t>
  </si>
  <si>
    <t>Name</t>
  </si>
  <si>
    <t>Birth</t>
  </si>
  <si>
    <t>14 Sep</t>
  </si>
  <si>
    <t>12 Oct</t>
  </si>
  <si>
    <t>Reddam House</t>
  </si>
  <si>
    <t>Jan van Riebeeck Hs</t>
  </si>
  <si>
    <t>Stellenberg Hs</t>
  </si>
  <si>
    <t>Durbanville Hs</t>
  </si>
  <si>
    <t>Eric</t>
  </si>
  <si>
    <t>Jan van Riebeeck Ps</t>
  </si>
  <si>
    <t>De Hoop Ps</t>
  </si>
  <si>
    <t>Welgemoed Ps</t>
  </si>
  <si>
    <t>Stapelberg</t>
  </si>
  <si>
    <t>Durbanville Ps</t>
  </si>
  <si>
    <t>De Ridder</t>
  </si>
  <si>
    <t>Rademan</t>
  </si>
  <si>
    <t>Pierre-Luc</t>
  </si>
  <si>
    <t>Kenridge Ps</t>
  </si>
  <si>
    <t>Loots</t>
  </si>
  <si>
    <t>Petrie</t>
  </si>
  <si>
    <t>Jean</t>
  </si>
  <si>
    <t>Newton</t>
  </si>
  <si>
    <t>Ava</t>
  </si>
  <si>
    <t>Anke</t>
  </si>
  <si>
    <t>Von Lieres</t>
  </si>
  <si>
    <t>Lea</t>
  </si>
  <si>
    <t>Anya</t>
  </si>
  <si>
    <t>Klara</t>
  </si>
  <si>
    <t>Enya</t>
  </si>
  <si>
    <t>Zara</t>
  </si>
  <si>
    <t>Thiart</t>
  </si>
  <si>
    <t>Ferreira</t>
  </si>
  <si>
    <t>Zuletha</t>
  </si>
  <si>
    <t>Eksteen</t>
  </si>
  <si>
    <t>Kian</t>
  </si>
  <si>
    <t>Keyser</t>
  </si>
  <si>
    <t>Nadia</t>
  </si>
  <si>
    <t>Engelbrecht</t>
  </si>
  <si>
    <t>Elna</t>
  </si>
  <si>
    <t>Strauss</t>
  </si>
  <si>
    <t>Helene</t>
  </si>
  <si>
    <t>De Kock</t>
  </si>
  <si>
    <t>Caitlin</t>
  </si>
  <si>
    <t>Liam</t>
  </si>
  <si>
    <t>Van der Vyver</t>
  </si>
  <si>
    <t>Braam</t>
  </si>
  <si>
    <t>Marne</t>
  </si>
  <si>
    <t>Campbell</t>
  </si>
  <si>
    <t>Minnaar</t>
  </si>
  <si>
    <t>Nicolas</t>
  </si>
  <si>
    <t>Stephanie</t>
  </si>
  <si>
    <t>Nolene</t>
  </si>
  <si>
    <t>Badenhorst</t>
  </si>
  <si>
    <t>Michael</t>
  </si>
  <si>
    <t>Kemp</t>
  </si>
  <si>
    <t>Christopher</t>
  </si>
  <si>
    <t>Matthew</t>
  </si>
  <si>
    <t>Malherbe</t>
  </si>
  <si>
    <t>Luttig</t>
  </si>
  <si>
    <t>Jean-Louis</t>
  </si>
  <si>
    <t>De Waal</t>
  </si>
  <si>
    <t>Daniel</t>
  </si>
  <si>
    <t>Boshoff</t>
  </si>
  <si>
    <t>Morkel</t>
  </si>
  <si>
    <t>Dane</t>
  </si>
  <si>
    <t>Aimee</t>
  </si>
  <si>
    <t xml:space="preserve">Pierre </t>
  </si>
  <si>
    <t>Liversage</t>
  </si>
  <si>
    <t>Daxton</t>
  </si>
  <si>
    <t>06/07/2010</t>
  </si>
  <si>
    <t>Roodt</t>
  </si>
  <si>
    <t>Kai-Daniel</t>
  </si>
  <si>
    <t>Boonzaaier</t>
  </si>
  <si>
    <t>Franco</t>
  </si>
  <si>
    <t>le Roux</t>
  </si>
  <si>
    <t>Swanepoel</t>
  </si>
  <si>
    <t>Mari</t>
  </si>
  <si>
    <t>Kianna-Gro</t>
  </si>
  <si>
    <t>Cara</t>
  </si>
  <si>
    <t>Nell</t>
  </si>
  <si>
    <t>Marais</t>
  </si>
  <si>
    <t>Olsen</t>
  </si>
  <si>
    <t>Walter</t>
  </si>
  <si>
    <t>Fourie</t>
  </si>
  <si>
    <t>Alec-Steyn</t>
  </si>
  <si>
    <t>130626</t>
  </si>
  <si>
    <t>Roux</t>
  </si>
  <si>
    <t>Putter</t>
  </si>
  <si>
    <t>Inke</t>
  </si>
  <si>
    <t>Vancoillie</t>
  </si>
  <si>
    <t>Andrag</t>
  </si>
  <si>
    <t>Louis</t>
  </si>
  <si>
    <t>Juan</t>
  </si>
  <si>
    <t>Massyn</t>
  </si>
  <si>
    <t>26/08/2011</t>
  </si>
  <si>
    <t>15/07/2004</t>
  </si>
  <si>
    <t>u.13</t>
  </si>
  <si>
    <t>u.15</t>
  </si>
  <si>
    <t>u.17</t>
  </si>
  <si>
    <t>u.19</t>
  </si>
  <si>
    <t>Extra</t>
  </si>
  <si>
    <t>Age</t>
  </si>
  <si>
    <t>Highest</t>
  </si>
  <si>
    <t>Extra athletes</t>
  </si>
  <si>
    <t>Criteria</t>
  </si>
  <si>
    <t>u,15</t>
  </si>
  <si>
    <t>u.9</t>
  </si>
  <si>
    <t>u.11</t>
  </si>
  <si>
    <t>Points</t>
  </si>
  <si>
    <t>Schools</t>
  </si>
  <si>
    <t>Herbst</t>
  </si>
  <si>
    <t>Mienke</t>
  </si>
  <si>
    <t>Hattingh</t>
  </si>
  <si>
    <t>Hanje</t>
  </si>
  <si>
    <t>Pos</t>
  </si>
  <si>
    <t>3 Nov</t>
  </si>
  <si>
    <t>Schoeman</t>
  </si>
  <si>
    <t>Abelines</t>
  </si>
  <si>
    <t>Durbanville P/S</t>
  </si>
  <si>
    <t>Hancke</t>
  </si>
  <si>
    <t>Lisa</t>
  </si>
  <si>
    <t>30/04/2007</t>
  </si>
  <si>
    <t>Volschenk</t>
  </si>
  <si>
    <t>Zani</t>
  </si>
  <si>
    <t>Ian</t>
  </si>
  <si>
    <t>Imke</t>
  </si>
  <si>
    <t>Stellenbosch Ps</t>
  </si>
  <si>
    <t>Du Plessis</t>
  </si>
  <si>
    <t>Mika</t>
  </si>
  <si>
    <t>Sonja</t>
  </si>
  <si>
    <t>Katerien</t>
  </si>
  <si>
    <t>u.09</t>
  </si>
  <si>
    <t>Crous</t>
  </si>
  <si>
    <t>Ruben</t>
  </si>
  <si>
    <t>16/09/2003</t>
  </si>
  <si>
    <t>DURBANVILLE PS</t>
  </si>
  <si>
    <t>KENRIDGE PS</t>
  </si>
  <si>
    <t>JAN VAN RIEBEECK PS</t>
  </si>
  <si>
    <t>DE HOOP PS</t>
  </si>
  <si>
    <t>WELGEMOED PS</t>
  </si>
  <si>
    <t>STELLENBOSCH PS</t>
  </si>
  <si>
    <t>16 Nov</t>
  </si>
  <si>
    <t>Leane</t>
  </si>
  <si>
    <t>Bannister</t>
  </si>
  <si>
    <t>Lietch</t>
  </si>
  <si>
    <t>Adam</t>
  </si>
  <si>
    <t>Van der Merwe</t>
  </si>
  <si>
    <t>Mi Ly</t>
  </si>
  <si>
    <t>Van der Wal</t>
  </si>
  <si>
    <t>Mieke</t>
  </si>
  <si>
    <t>Wolstenholme</t>
  </si>
  <si>
    <t>Jaco</t>
  </si>
  <si>
    <t>11 Jan</t>
  </si>
  <si>
    <t>18 Jan</t>
  </si>
  <si>
    <t>Swart</t>
  </si>
  <si>
    <t>Anneri</t>
  </si>
  <si>
    <t>04/01/2005</t>
  </si>
  <si>
    <t>Ochse</t>
  </si>
  <si>
    <t>Retief</t>
  </si>
  <si>
    <t>Joe</t>
  </si>
  <si>
    <t>08/04/2003</t>
  </si>
  <si>
    <t>Lauwrence</t>
  </si>
  <si>
    <t>02/07/2002</t>
  </si>
  <si>
    <t>Lombard</t>
  </si>
  <si>
    <t>Kyle</t>
  </si>
  <si>
    <t>Lategan</t>
  </si>
  <si>
    <t xml:space="preserve">Alex </t>
  </si>
  <si>
    <t>Slabbert</t>
  </si>
  <si>
    <t>Cronje</t>
  </si>
  <si>
    <t>15/05/2008</t>
  </si>
  <si>
    <t>Oudts</t>
  </si>
  <si>
    <t>15 Feb</t>
  </si>
  <si>
    <t>27 Feb</t>
  </si>
  <si>
    <t>Wearing</t>
  </si>
  <si>
    <t>Gareth</t>
  </si>
  <si>
    <t>Janse van Vuuren</t>
  </si>
  <si>
    <t>Fick</t>
  </si>
  <si>
    <t>Burggraaff</t>
  </si>
  <si>
    <t>Wahldu</t>
  </si>
  <si>
    <t>Reddam House Durbanville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</si>
</sst>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R&quot;#,##0;[Red]\-&quot;R&quot;#,##0"/>
    <numFmt numFmtId="43" formatCode="_-* #,##0.00_-;\-* #,##0.00_-;_-* &quot;-&quot;??_-;_-@_-"/>
    <numFmt numFmtId="164" formatCode="dd/mm/yyyy;@"/>
    <numFmt numFmtId="165" formatCode="_-* #,##0_-;\-* #,##0_-;_-* &quot;-&quot;??_-;_-@_-"/>
    <numFmt numFmtId="166" formatCode="dd\.mm\.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right" vertical="center"/>
    </xf>
    <xf numFmtId="165" fontId="4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4" fillId="0" borderId="1" xfId="0" applyFont="1" applyBorder="1"/>
    <xf numFmtId="164" fontId="4" fillId="0" borderId="1" xfId="0" applyNumberFormat="1" applyFont="1" applyBorder="1" applyAlignment="1">
      <alignment horizontal="right"/>
    </xf>
    <xf numFmtId="0" fontId="4" fillId="0" borderId="0" xfId="0" applyFont="1"/>
    <xf numFmtId="0" fontId="3" fillId="3" borderId="1" xfId="0" applyFont="1" applyFill="1" applyBorder="1" applyAlignment="1">
      <alignment horizontal="center" vertical="center"/>
    </xf>
    <xf numFmtId="6" fontId="3" fillId="3" borderId="1" xfId="0" applyNumberFormat="1" applyFont="1" applyFill="1" applyBorder="1" applyAlignment="1">
      <alignment horizontal="center" vertical="center"/>
    </xf>
    <xf numFmtId="165" fontId="4" fillId="0" borderId="1" xfId="1" applyNumberFormat="1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1" fontId="4" fillId="0" borderId="0" xfId="0" applyNumberFormat="1" applyFont="1"/>
    <xf numFmtId="0" fontId="3" fillId="0" borderId="1" xfId="0" applyFont="1" applyBorder="1" applyAlignment="1">
      <alignment horizontal="center"/>
    </xf>
    <xf numFmtId="6" fontId="3" fillId="0" borderId="1" xfId="0" applyNumberFormat="1" applyFont="1" applyBorder="1" applyAlignment="1">
      <alignment horizontal="center"/>
    </xf>
    <xf numFmtId="0" fontId="2" fillId="0" borderId="0" xfId="0" applyFont="1"/>
    <xf numFmtId="164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165" fontId="4" fillId="0" borderId="1" xfId="1" applyNumberFormat="1" applyFont="1" applyBorder="1" applyAlignment="1">
      <alignment vertical="center"/>
    </xf>
    <xf numFmtId="165" fontId="4" fillId="0" borderId="1" xfId="1" applyNumberFormat="1" applyFont="1" applyBorder="1"/>
    <xf numFmtId="0" fontId="3" fillId="0" borderId="0" xfId="0" applyFont="1" applyBorder="1" applyAlignment="1">
      <alignment vertical="center"/>
    </xf>
    <xf numFmtId="165" fontId="3" fillId="0" borderId="1" xfId="1" applyNumberFormat="1" applyFont="1" applyBorder="1" applyAlignment="1">
      <alignment vertical="center"/>
    </xf>
    <xf numFmtId="165" fontId="3" fillId="0" borderId="1" xfId="1" applyNumberFormat="1" applyFont="1" applyBorder="1" applyAlignment="1">
      <alignment horizontal="center"/>
    </xf>
    <xf numFmtId="165" fontId="3" fillId="0" borderId="1" xfId="1" applyNumberFormat="1" applyFont="1" applyBorder="1"/>
    <xf numFmtId="1" fontId="4" fillId="0" borderId="1" xfId="1" applyNumberFormat="1" applyFont="1" applyBorder="1" applyAlignment="1">
      <alignment vertical="center"/>
    </xf>
    <xf numFmtId="1" fontId="3" fillId="0" borderId="1" xfId="1" applyNumberFormat="1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right" vertical="center"/>
    </xf>
    <xf numFmtId="166" fontId="3" fillId="0" borderId="1" xfId="1" applyNumberFormat="1" applyFont="1" applyBorder="1" applyAlignment="1">
      <alignment horizontal="right" vertical="center"/>
    </xf>
    <xf numFmtId="166" fontId="4" fillId="0" borderId="1" xfId="1" applyNumberFormat="1" applyFont="1" applyBorder="1" applyAlignment="1">
      <alignment horizontal="right"/>
    </xf>
    <xf numFmtId="165" fontId="4" fillId="0" borderId="1" xfId="1" applyNumberFormat="1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right" vertical="center"/>
    </xf>
    <xf numFmtId="165" fontId="3" fillId="0" borderId="0" xfId="1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1" xfId="0" quotePrefix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165" fontId="5" fillId="2" borderId="1" xfId="0" applyNumberFormat="1" applyFont="1" applyFill="1" applyBorder="1"/>
    <xf numFmtId="164" fontId="3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/>
    </xf>
    <xf numFmtId="165" fontId="5" fillId="2" borderId="0" xfId="0" applyNumberFormat="1" applyFont="1" applyFill="1"/>
    <xf numFmtId="165" fontId="5" fillId="2" borderId="2" xfId="0" applyNumberFormat="1" applyFont="1" applyFill="1" applyBorder="1"/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3" borderId="0" xfId="0" applyFont="1" applyFill="1" applyBorder="1" applyAlignment="1">
      <alignment horizontal="center" vertical="center"/>
    </xf>
    <xf numFmtId="165" fontId="7" fillId="2" borderId="1" xfId="0" applyNumberFormat="1" applyFont="1" applyFill="1" applyBorder="1"/>
    <xf numFmtId="165" fontId="5" fillId="2" borderId="1" xfId="1" applyNumberFormat="1" applyFont="1" applyFill="1" applyBorder="1" applyAlignment="1">
      <alignment horizontal="center" vertical="center"/>
    </xf>
    <xf numFmtId="165" fontId="5" fillId="2" borderId="2" xfId="1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165" fontId="4" fillId="0" borderId="1" xfId="1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4" fillId="0" borderId="1" xfId="1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5" fontId="4" fillId="0" borderId="1" xfId="1" applyNumberFormat="1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14" fontId="3" fillId="0" borderId="1" xfId="0" applyNumberFormat="1" applyFont="1" applyBorder="1" applyAlignment="1">
      <alignment horizontal="right"/>
    </xf>
    <xf numFmtId="14" fontId="4" fillId="0" borderId="0" xfId="0" applyNumberFormat="1" applyFont="1"/>
    <xf numFmtId="1" fontId="3" fillId="0" borderId="2" xfId="0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/>
    <xf numFmtId="1" fontId="3" fillId="0" borderId="1" xfId="0" applyNumberFormat="1" applyFont="1" applyBorder="1" applyAlignment="1">
      <alignment horizontal="center" wrapText="1"/>
    </xf>
    <xf numFmtId="165" fontId="4" fillId="0" borderId="1" xfId="1" applyNumberFormat="1" applyFont="1" applyBorder="1" applyAlignment="1"/>
    <xf numFmtId="0" fontId="3" fillId="0" borderId="1" xfId="0" applyFont="1" applyBorder="1" applyAlignment="1"/>
    <xf numFmtId="165" fontId="4" fillId="0" borderId="1" xfId="1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" fontId="4" fillId="0" borderId="1" xfId="1" applyNumberFormat="1" applyFont="1" applyBorder="1" applyAlignment="1"/>
    <xf numFmtId="165" fontId="4" fillId="0" borderId="1" xfId="1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right"/>
    </xf>
    <xf numFmtId="0" fontId="4" fillId="3" borderId="1" xfId="0" applyFont="1" applyFill="1" applyBorder="1"/>
    <xf numFmtId="0" fontId="6" fillId="3" borderId="1" xfId="0" applyFont="1" applyFill="1" applyBorder="1" applyAlignment="1">
      <alignment horizontal="center" vertical="center"/>
    </xf>
    <xf numFmtId="165" fontId="8" fillId="3" borderId="1" xfId="1" applyNumberFormat="1" applyFont="1" applyFill="1" applyBorder="1" applyAlignment="1">
      <alignment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right" vertical="center"/>
    </xf>
    <xf numFmtId="165" fontId="4" fillId="3" borderId="1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horizontal="center" vertical="center"/>
    </xf>
    <xf numFmtId="165" fontId="4" fillId="3" borderId="1" xfId="1" applyNumberFormat="1" applyFont="1" applyFill="1" applyBorder="1" applyAlignment="1">
      <alignment vertical="center"/>
    </xf>
    <xf numFmtId="165" fontId="4" fillId="3" borderId="1" xfId="1" applyNumberFormat="1" applyFont="1" applyFill="1" applyBorder="1"/>
    <xf numFmtId="0" fontId="3" fillId="3" borderId="1" xfId="0" applyFont="1" applyFill="1" applyBorder="1" applyAlignment="1">
      <alignment vertical="center"/>
    </xf>
    <xf numFmtId="165" fontId="8" fillId="6" borderId="1" xfId="1" applyNumberFormat="1" applyFont="1" applyFill="1" applyBorder="1" applyAlignment="1">
      <alignment vertical="center"/>
    </xf>
    <xf numFmtId="165" fontId="4" fillId="0" borderId="1" xfId="1" applyNumberFormat="1" applyFont="1" applyBorder="1" applyAlignment="1">
      <alignment horizontal="center" vertical="center"/>
    </xf>
    <xf numFmtId="0" fontId="4" fillId="0" borderId="0" xfId="0" applyFont="1" applyBorder="1"/>
    <xf numFmtId="165" fontId="4" fillId="0" borderId="1" xfId="1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165" fontId="4" fillId="3" borderId="5" xfId="1" applyNumberFormat="1" applyFont="1" applyFill="1" applyBorder="1" applyAlignment="1">
      <alignment vertical="center"/>
    </xf>
    <xf numFmtId="165" fontId="4" fillId="0" borderId="1" xfId="1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5" fillId="5" borderId="1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2"/>
  <sheetViews>
    <sheetView view="pageBreakPreview" topLeftCell="A55" zoomScaleNormal="100" zoomScaleSheetLayoutView="100" workbookViewId="0">
      <selection activeCell="A33" sqref="A33:S33"/>
    </sheetView>
  </sheetViews>
  <sheetFormatPr defaultColWidth="8.77734375" defaultRowHeight="13.2" x14ac:dyDescent="0.25"/>
  <cols>
    <col min="1" max="1" width="17.77734375" style="13" bestFit="1" customWidth="1"/>
    <col min="2" max="2" width="6.88671875" style="13" bestFit="1" customWidth="1"/>
    <col min="3" max="3" width="12.5546875" style="13" bestFit="1" customWidth="1"/>
    <col min="4" max="4" width="9.5546875" style="13" bestFit="1" customWidth="1"/>
    <col min="5" max="5" width="10" style="13" bestFit="1" customWidth="1"/>
    <col min="6" max="6" width="4.21875" style="13" bestFit="1" customWidth="1"/>
    <col min="7" max="7" width="7.6640625" style="13" bestFit="1" customWidth="1"/>
    <col min="8" max="8" width="4.33203125" style="13" bestFit="1" customWidth="1"/>
    <col min="9" max="9" width="3.109375" style="13" bestFit="1" customWidth="1"/>
    <col min="10" max="11" width="9.21875" style="13" bestFit="1" customWidth="1"/>
    <col min="12" max="17" width="6.6640625" style="13" customWidth="1"/>
    <col min="18" max="19" width="6.6640625" style="13" bestFit="1" customWidth="1"/>
    <col min="20" max="16384" width="8.77734375" style="13"/>
  </cols>
  <sheetData>
    <row r="1" spans="1:19" x14ac:dyDescent="0.25">
      <c r="B1" s="64" t="s">
        <v>224</v>
      </c>
      <c r="C1" s="120" t="s">
        <v>219</v>
      </c>
      <c r="D1" s="120"/>
      <c r="E1" s="120"/>
      <c r="F1" s="117" t="s">
        <v>218</v>
      </c>
      <c r="G1" s="117"/>
    </row>
    <row r="2" spans="1:19" x14ac:dyDescent="0.25">
      <c r="B2" s="66">
        <v>2</v>
      </c>
      <c r="C2" s="119" t="s">
        <v>116</v>
      </c>
      <c r="D2" s="119"/>
      <c r="E2" s="119"/>
      <c r="F2" s="118">
        <f>'High schools'!G32</f>
        <v>19573</v>
      </c>
      <c r="G2" s="118"/>
    </row>
    <row r="3" spans="1:19" x14ac:dyDescent="0.25">
      <c r="B3" s="66">
        <v>1</v>
      </c>
      <c r="C3" s="119" t="s">
        <v>289</v>
      </c>
      <c r="D3" s="119"/>
      <c r="E3" s="119"/>
      <c r="F3" s="118">
        <f>'High schools'!G19</f>
        <v>17296</v>
      </c>
      <c r="G3" s="118"/>
    </row>
    <row r="4" spans="1:19" x14ac:dyDescent="0.25">
      <c r="B4" s="66">
        <v>3</v>
      </c>
      <c r="C4" s="119" t="s">
        <v>117</v>
      </c>
      <c r="D4" s="119"/>
      <c r="E4" s="119"/>
      <c r="F4" s="118">
        <f>'High schools'!G54</f>
        <v>16078</v>
      </c>
      <c r="G4" s="118"/>
    </row>
    <row r="5" spans="1:19" x14ac:dyDescent="0.25">
      <c r="B5" s="66">
        <v>4</v>
      </c>
      <c r="C5" s="119" t="s">
        <v>115</v>
      </c>
      <c r="D5" s="119"/>
      <c r="E5" s="119"/>
      <c r="F5" s="118">
        <f>'High schools'!G68</f>
        <v>12238</v>
      </c>
      <c r="G5" s="118"/>
    </row>
    <row r="7" spans="1:19" x14ac:dyDescent="0.2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</row>
    <row r="8" spans="1:19" x14ac:dyDescent="0.25">
      <c r="A8" s="113" t="s">
        <v>289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</row>
    <row r="9" spans="1:19" s="7" customFormat="1" x14ac:dyDescent="0.25">
      <c r="A9" s="111" t="s">
        <v>107</v>
      </c>
      <c r="B9" s="111" t="s">
        <v>108</v>
      </c>
      <c r="C9" s="111" t="s">
        <v>109</v>
      </c>
      <c r="D9" s="111" t="s">
        <v>110</v>
      </c>
      <c r="E9" s="111" t="s">
        <v>111</v>
      </c>
      <c r="F9" s="111" t="s">
        <v>211</v>
      </c>
      <c r="G9" s="111" t="s">
        <v>212</v>
      </c>
      <c r="H9" s="114" t="s">
        <v>0</v>
      </c>
      <c r="I9" s="114"/>
      <c r="J9" s="49" t="s">
        <v>112</v>
      </c>
      <c r="K9" s="49" t="s">
        <v>113</v>
      </c>
      <c r="L9" s="49" t="s">
        <v>225</v>
      </c>
      <c r="M9" s="49" t="s">
        <v>251</v>
      </c>
      <c r="N9" s="49" t="s">
        <v>262</v>
      </c>
      <c r="O9" s="49" t="s">
        <v>263</v>
      </c>
      <c r="P9" s="49" t="s">
        <v>280</v>
      </c>
      <c r="Q9" s="49" t="s">
        <v>281</v>
      </c>
      <c r="R9" s="49" t="s">
        <v>282</v>
      </c>
      <c r="S9" s="111"/>
    </row>
    <row r="10" spans="1:19" s="7" customFormat="1" x14ac:dyDescent="0.3">
      <c r="A10" s="1" t="s">
        <v>114</v>
      </c>
      <c r="B10" s="1">
        <v>130142</v>
      </c>
      <c r="C10" s="1" t="s">
        <v>157</v>
      </c>
      <c r="D10" s="1" t="s">
        <v>156</v>
      </c>
      <c r="E10" s="2">
        <v>38447</v>
      </c>
      <c r="F10" s="2" t="s">
        <v>207</v>
      </c>
      <c r="G10" s="110">
        <f>MAXA(J10:R10)</f>
        <v>2272</v>
      </c>
      <c r="H10" s="10" t="s">
        <v>0</v>
      </c>
      <c r="I10" s="10">
        <v>1</v>
      </c>
      <c r="J10" s="110"/>
      <c r="K10" s="29">
        <v>2272</v>
      </c>
      <c r="L10" s="29"/>
      <c r="M10" s="29"/>
      <c r="N10" s="29"/>
      <c r="O10" s="29"/>
      <c r="P10" s="29"/>
      <c r="Q10" s="29"/>
      <c r="R10" s="29"/>
      <c r="S10" s="1" t="s">
        <v>214</v>
      </c>
    </row>
    <row r="11" spans="1:19" s="7" customFormat="1" x14ac:dyDescent="0.3">
      <c r="A11" s="4" t="s">
        <v>114</v>
      </c>
      <c r="B11" s="1">
        <v>131387</v>
      </c>
      <c r="C11" s="4" t="s">
        <v>101</v>
      </c>
      <c r="D11" s="4" t="s">
        <v>86</v>
      </c>
      <c r="E11" s="5" t="s">
        <v>102</v>
      </c>
      <c r="F11" s="2" t="s">
        <v>207</v>
      </c>
      <c r="G11" s="110">
        <f t="shared" ref="G11:G17" si="0">MAXA(J11:R11)</f>
        <v>2227</v>
      </c>
      <c r="H11" s="10" t="s">
        <v>0</v>
      </c>
      <c r="I11" s="10">
        <f>IF(H11="aff",1," ")</f>
        <v>1</v>
      </c>
      <c r="J11" s="110">
        <v>2145</v>
      </c>
      <c r="K11" s="29"/>
      <c r="L11" s="29"/>
      <c r="M11" s="29"/>
      <c r="N11" s="29">
        <v>2184</v>
      </c>
      <c r="O11" s="29"/>
      <c r="P11" s="29">
        <v>2227</v>
      </c>
      <c r="Q11" s="29"/>
      <c r="R11" s="29"/>
      <c r="S11" s="1" t="s">
        <v>214</v>
      </c>
    </row>
    <row r="12" spans="1:19" s="6" customFormat="1" x14ac:dyDescent="0.3">
      <c r="A12" s="4"/>
      <c r="B12" s="1"/>
      <c r="C12" s="4"/>
      <c r="D12" s="4"/>
      <c r="E12" s="2"/>
      <c r="F12" s="2" t="s">
        <v>207</v>
      </c>
      <c r="G12" s="110">
        <f t="shared" si="0"/>
        <v>0</v>
      </c>
      <c r="H12" s="10"/>
      <c r="I12" s="10"/>
      <c r="J12" s="110"/>
      <c r="K12" s="29"/>
      <c r="L12" s="29"/>
      <c r="M12" s="29"/>
      <c r="N12" s="29"/>
      <c r="O12" s="29"/>
      <c r="P12" s="29"/>
      <c r="Q12" s="29"/>
      <c r="R12" s="29"/>
      <c r="S12" s="1" t="s">
        <v>214</v>
      </c>
    </row>
    <row r="13" spans="1:19" s="7" customFormat="1" x14ac:dyDescent="0.3">
      <c r="A13" s="4" t="s">
        <v>114</v>
      </c>
      <c r="B13" s="1">
        <v>130076</v>
      </c>
      <c r="C13" s="4" t="s">
        <v>65</v>
      </c>
      <c r="D13" s="4" t="s">
        <v>175</v>
      </c>
      <c r="E13" s="5">
        <v>37861</v>
      </c>
      <c r="F13" s="5" t="s">
        <v>208</v>
      </c>
      <c r="G13" s="110">
        <f t="shared" si="0"/>
        <v>2337</v>
      </c>
      <c r="H13" s="10" t="s">
        <v>0</v>
      </c>
      <c r="I13" s="10">
        <v>1</v>
      </c>
      <c r="J13" s="110"/>
      <c r="K13" s="29">
        <v>2284</v>
      </c>
      <c r="L13" s="29"/>
      <c r="M13" s="29"/>
      <c r="N13" s="29">
        <v>2223</v>
      </c>
      <c r="O13" s="29">
        <v>2209</v>
      </c>
      <c r="P13" s="29">
        <v>2337</v>
      </c>
      <c r="Q13" s="29"/>
      <c r="R13" s="29"/>
      <c r="S13" s="1" t="s">
        <v>214</v>
      </c>
    </row>
    <row r="14" spans="1:19" x14ac:dyDescent="0.25">
      <c r="A14" s="11" t="s">
        <v>114</v>
      </c>
      <c r="B14" s="17">
        <v>130069</v>
      </c>
      <c r="C14" s="11" t="s">
        <v>53</v>
      </c>
      <c r="D14" s="11" t="s">
        <v>74</v>
      </c>
      <c r="E14" s="12">
        <v>37719</v>
      </c>
      <c r="F14" s="5" t="s">
        <v>208</v>
      </c>
      <c r="G14" s="110">
        <f t="shared" si="0"/>
        <v>2212</v>
      </c>
      <c r="H14" s="10" t="s">
        <v>0</v>
      </c>
      <c r="I14" s="110">
        <v>1</v>
      </c>
      <c r="J14" s="1"/>
      <c r="K14" s="29">
        <v>2212</v>
      </c>
      <c r="L14" s="29"/>
      <c r="M14" s="29"/>
      <c r="N14" s="29">
        <v>2181</v>
      </c>
      <c r="O14" s="29">
        <v>1982</v>
      </c>
      <c r="P14" s="29"/>
      <c r="Q14" s="29"/>
      <c r="R14" s="29"/>
      <c r="S14" s="1" t="s">
        <v>214</v>
      </c>
    </row>
    <row r="15" spans="1:19" x14ac:dyDescent="0.25">
      <c r="A15" s="1" t="s">
        <v>114</v>
      </c>
      <c r="B15" s="4">
        <v>130070</v>
      </c>
      <c r="C15" s="1" t="s">
        <v>53</v>
      </c>
      <c r="D15" s="1" t="s">
        <v>269</v>
      </c>
      <c r="E15" s="23" t="s">
        <v>270</v>
      </c>
      <c r="F15" s="5" t="s">
        <v>208</v>
      </c>
      <c r="G15" s="110">
        <f t="shared" si="0"/>
        <v>2100</v>
      </c>
      <c r="H15" s="10" t="s">
        <v>0</v>
      </c>
      <c r="I15" s="10">
        <v>1</v>
      </c>
      <c r="J15" s="110"/>
      <c r="K15" s="29"/>
      <c r="L15" s="29"/>
      <c r="M15" s="29"/>
      <c r="N15" s="29">
        <v>2015</v>
      </c>
      <c r="O15" s="29">
        <v>1996</v>
      </c>
      <c r="P15" s="29">
        <v>2100</v>
      </c>
      <c r="Q15" s="29"/>
      <c r="R15" s="29"/>
      <c r="S15" s="1" t="s">
        <v>210</v>
      </c>
    </row>
    <row r="16" spans="1:19" x14ac:dyDescent="0.25">
      <c r="A16" s="1" t="s">
        <v>114</v>
      </c>
      <c r="B16" s="4">
        <v>130075</v>
      </c>
      <c r="C16" s="1" t="s">
        <v>65</v>
      </c>
      <c r="D16" s="1" t="s">
        <v>26</v>
      </c>
      <c r="E16" s="5">
        <v>37399</v>
      </c>
      <c r="F16" s="5" t="s">
        <v>209</v>
      </c>
      <c r="G16" s="110">
        <f t="shared" si="0"/>
        <v>2284</v>
      </c>
      <c r="H16" s="10" t="s">
        <v>0</v>
      </c>
      <c r="I16" s="9">
        <f>IF(H16="aff",1," ")</f>
        <v>1</v>
      </c>
      <c r="J16" s="110">
        <v>2125</v>
      </c>
      <c r="K16" s="29"/>
      <c r="L16" s="29">
        <v>2217</v>
      </c>
      <c r="M16" s="29"/>
      <c r="N16" s="29">
        <v>2159</v>
      </c>
      <c r="O16" s="29">
        <v>2167</v>
      </c>
      <c r="P16" s="29">
        <v>2284</v>
      </c>
      <c r="Q16" s="29"/>
      <c r="R16" s="29"/>
      <c r="S16" s="1" t="s">
        <v>214</v>
      </c>
    </row>
    <row r="17" spans="1:19" x14ac:dyDescent="0.25">
      <c r="A17" s="4" t="s">
        <v>114</v>
      </c>
      <c r="B17" s="1">
        <v>131388</v>
      </c>
      <c r="C17" s="4" t="s">
        <v>101</v>
      </c>
      <c r="D17" s="4" t="s">
        <v>105</v>
      </c>
      <c r="E17" s="5" t="s">
        <v>106</v>
      </c>
      <c r="F17" s="5" t="s">
        <v>208</v>
      </c>
      <c r="G17" s="110">
        <f t="shared" si="0"/>
        <v>2057</v>
      </c>
      <c r="H17" s="10" t="s">
        <v>0</v>
      </c>
      <c r="I17" s="10">
        <f>IF(H17="aff",1," ")</f>
        <v>1</v>
      </c>
      <c r="J17" s="110">
        <v>2008</v>
      </c>
      <c r="K17" s="29"/>
      <c r="L17" s="29">
        <v>2057</v>
      </c>
      <c r="M17" s="29"/>
      <c r="N17" s="29">
        <v>2039</v>
      </c>
      <c r="O17" s="29"/>
      <c r="P17" s="29"/>
      <c r="Q17" s="29"/>
      <c r="R17" s="29"/>
      <c r="S17" s="1" t="s">
        <v>210</v>
      </c>
    </row>
    <row r="18" spans="1:19" x14ac:dyDescent="0.25">
      <c r="A18" s="1" t="s">
        <v>114</v>
      </c>
      <c r="B18" s="17">
        <v>131582</v>
      </c>
      <c r="C18" s="1" t="s">
        <v>237</v>
      </c>
      <c r="D18" s="1" t="s">
        <v>271</v>
      </c>
      <c r="E18" s="12" t="s">
        <v>272</v>
      </c>
      <c r="F18" s="5" t="s">
        <v>209</v>
      </c>
      <c r="G18" s="110">
        <f>MAXA(J18:R18)</f>
        <v>1807</v>
      </c>
      <c r="H18" s="10" t="s">
        <v>0</v>
      </c>
      <c r="I18" s="9">
        <v>1</v>
      </c>
      <c r="J18" s="110"/>
      <c r="K18" s="29"/>
      <c r="L18" s="29"/>
      <c r="M18" s="29"/>
      <c r="N18" s="29">
        <v>1797</v>
      </c>
      <c r="O18" s="29">
        <v>1807</v>
      </c>
      <c r="P18" s="29"/>
      <c r="Q18" s="29"/>
      <c r="R18" s="29"/>
      <c r="S18" s="1"/>
    </row>
    <row r="19" spans="1:19" x14ac:dyDescent="0.25">
      <c r="G19" s="55">
        <f>SUM(G10:G18)</f>
        <v>17296</v>
      </c>
    </row>
    <row r="20" spans="1:19" x14ac:dyDescent="0.25">
      <c r="A20" s="44"/>
      <c r="B20" s="112"/>
      <c r="C20" s="44"/>
      <c r="D20" s="44"/>
      <c r="E20" s="53"/>
      <c r="F20" s="52"/>
      <c r="G20" s="42"/>
      <c r="H20" s="46"/>
      <c r="I20" s="41"/>
      <c r="J20" s="42"/>
      <c r="K20" s="43"/>
      <c r="L20" s="43"/>
      <c r="M20" s="43"/>
      <c r="N20" s="43"/>
      <c r="O20" s="43"/>
      <c r="P20" s="43"/>
      <c r="Q20" s="43"/>
      <c r="R20" s="43"/>
      <c r="S20" s="44"/>
    </row>
    <row r="21" spans="1:19" x14ac:dyDescent="0.25">
      <c r="A21" s="113" t="s">
        <v>116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</row>
    <row r="22" spans="1:19" x14ac:dyDescent="0.25">
      <c r="A22" s="111" t="s">
        <v>107</v>
      </c>
      <c r="B22" s="111" t="s">
        <v>108</v>
      </c>
      <c r="C22" s="111" t="s">
        <v>109</v>
      </c>
      <c r="D22" s="111" t="s">
        <v>110</v>
      </c>
      <c r="E22" s="111" t="s">
        <v>111</v>
      </c>
      <c r="F22" s="111" t="s">
        <v>211</v>
      </c>
      <c r="G22" s="111" t="s">
        <v>212</v>
      </c>
      <c r="H22" s="114" t="s">
        <v>0</v>
      </c>
      <c r="I22" s="114"/>
      <c r="J22" s="49" t="s">
        <v>112</v>
      </c>
      <c r="K22" s="49" t="s">
        <v>113</v>
      </c>
      <c r="L22" s="49" t="s">
        <v>225</v>
      </c>
      <c r="M22" s="49" t="s">
        <v>251</v>
      </c>
      <c r="N22" s="49" t="s">
        <v>262</v>
      </c>
      <c r="O22" s="49" t="s">
        <v>263</v>
      </c>
      <c r="P22" s="49" t="s">
        <v>280</v>
      </c>
      <c r="Q22" s="49" t="s">
        <v>281</v>
      </c>
      <c r="R22" s="49" t="s">
        <v>282</v>
      </c>
      <c r="S22" s="111"/>
    </row>
    <row r="23" spans="1:19" s="7" customFormat="1" x14ac:dyDescent="0.25">
      <c r="A23" s="4" t="s">
        <v>116</v>
      </c>
      <c r="B23" s="4">
        <v>131537</v>
      </c>
      <c r="C23" s="4" t="s">
        <v>172</v>
      </c>
      <c r="D23" s="4" t="s">
        <v>202</v>
      </c>
      <c r="E23" s="12">
        <v>38440</v>
      </c>
      <c r="F23" s="12" t="s">
        <v>207</v>
      </c>
      <c r="G23" s="110">
        <f>MAXA(J23:R23)</f>
        <v>2273</v>
      </c>
      <c r="H23" s="9" t="s">
        <v>0</v>
      </c>
      <c r="I23" s="9">
        <v>1</v>
      </c>
      <c r="J23" s="110"/>
      <c r="K23" s="29">
        <v>2228</v>
      </c>
      <c r="L23" s="29"/>
      <c r="M23" s="29">
        <v>2262</v>
      </c>
      <c r="N23" s="29">
        <v>2233</v>
      </c>
      <c r="O23" s="29">
        <v>2245</v>
      </c>
      <c r="P23" s="29"/>
      <c r="Q23" s="29"/>
      <c r="R23" s="29">
        <v>2273</v>
      </c>
      <c r="S23" s="1" t="s">
        <v>214</v>
      </c>
    </row>
    <row r="24" spans="1:19" s="7" customFormat="1" x14ac:dyDescent="0.3">
      <c r="A24" s="1" t="s">
        <v>116</v>
      </c>
      <c r="B24" s="1">
        <v>131381</v>
      </c>
      <c r="C24" s="1" t="s">
        <v>6</v>
      </c>
      <c r="D24" s="1" t="s">
        <v>138</v>
      </c>
      <c r="E24" s="2">
        <v>38571</v>
      </c>
      <c r="F24" s="2" t="s">
        <v>207</v>
      </c>
      <c r="G24" s="110">
        <f t="shared" ref="G24:G31" si="1">MAXA(J24:R24)</f>
        <v>2156</v>
      </c>
      <c r="H24" s="10" t="s">
        <v>0</v>
      </c>
      <c r="I24" s="10">
        <f>IF(H24="aff",1," ")</f>
        <v>1</v>
      </c>
      <c r="J24" s="110">
        <v>1951</v>
      </c>
      <c r="K24" s="29">
        <v>1982</v>
      </c>
      <c r="L24" s="29">
        <v>2005</v>
      </c>
      <c r="M24" s="29">
        <v>2033</v>
      </c>
      <c r="N24" s="29">
        <v>2073</v>
      </c>
      <c r="O24" s="29">
        <v>2036</v>
      </c>
      <c r="P24" s="29">
        <v>2125</v>
      </c>
      <c r="Q24" s="29"/>
      <c r="R24" s="29">
        <v>2156</v>
      </c>
      <c r="S24" s="1" t="s">
        <v>214</v>
      </c>
    </row>
    <row r="25" spans="1:19" x14ac:dyDescent="0.25">
      <c r="A25" s="4" t="s">
        <v>116</v>
      </c>
      <c r="B25" s="1">
        <v>131616</v>
      </c>
      <c r="C25" s="1" t="s">
        <v>286</v>
      </c>
      <c r="D25" s="1" t="s">
        <v>171</v>
      </c>
      <c r="E25" s="2"/>
      <c r="F25" s="2" t="s">
        <v>207</v>
      </c>
      <c r="G25" s="110">
        <f>MAXA(J25:R25)</f>
        <v>1958</v>
      </c>
      <c r="H25" s="9" t="s">
        <v>0</v>
      </c>
      <c r="I25" s="9"/>
      <c r="J25" s="110"/>
      <c r="K25" s="29"/>
      <c r="L25" s="29"/>
      <c r="M25" s="29"/>
      <c r="N25" s="29"/>
      <c r="O25" s="29"/>
      <c r="P25" s="29"/>
      <c r="Q25" s="29"/>
      <c r="R25" s="30">
        <v>1958</v>
      </c>
      <c r="S25" s="1" t="s">
        <v>214</v>
      </c>
    </row>
    <row r="26" spans="1:19" s="6" customFormat="1" x14ac:dyDescent="0.3">
      <c r="A26" s="4" t="s">
        <v>116</v>
      </c>
      <c r="B26" s="1">
        <v>131284</v>
      </c>
      <c r="C26" s="4" t="s">
        <v>57</v>
      </c>
      <c r="D26" s="4" t="s">
        <v>58</v>
      </c>
      <c r="E26" s="2">
        <v>37964</v>
      </c>
      <c r="F26" s="2" t="s">
        <v>208</v>
      </c>
      <c r="G26" s="110">
        <f t="shared" si="1"/>
        <v>2257</v>
      </c>
      <c r="H26" s="9" t="s">
        <v>0</v>
      </c>
      <c r="I26" s="9">
        <f>IF(H26="aff",1," ")</f>
        <v>1</v>
      </c>
      <c r="J26" s="110">
        <v>2100</v>
      </c>
      <c r="K26" s="29"/>
      <c r="L26" s="29"/>
      <c r="M26" s="29">
        <v>2131</v>
      </c>
      <c r="N26" s="29">
        <v>2100</v>
      </c>
      <c r="O26" s="29"/>
      <c r="P26" s="29">
        <v>2257</v>
      </c>
      <c r="Q26" s="29"/>
      <c r="R26" s="29">
        <v>2239</v>
      </c>
      <c r="S26" s="1" t="s">
        <v>214</v>
      </c>
    </row>
    <row r="27" spans="1:19" s="6" customFormat="1" x14ac:dyDescent="0.3">
      <c r="A27" s="4" t="s">
        <v>116</v>
      </c>
      <c r="B27" s="1">
        <v>131540</v>
      </c>
      <c r="C27" s="4" t="s">
        <v>191</v>
      </c>
      <c r="D27" s="4" t="s">
        <v>146</v>
      </c>
      <c r="E27" s="5">
        <v>38014</v>
      </c>
      <c r="F27" s="2" t="s">
        <v>208</v>
      </c>
      <c r="G27" s="110">
        <f t="shared" si="1"/>
        <v>2144</v>
      </c>
      <c r="H27" s="10" t="s">
        <v>0</v>
      </c>
      <c r="I27" s="10">
        <v>1</v>
      </c>
      <c r="J27" s="110"/>
      <c r="K27" s="29">
        <v>2089</v>
      </c>
      <c r="L27" s="29">
        <v>2126</v>
      </c>
      <c r="M27" s="29">
        <v>2106</v>
      </c>
      <c r="N27" s="29"/>
      <c r="O27" s="29"/>
      <c r="P27" s="29">
        <v>2144</v>
      </c>
      <c r="Q27" s="29"/>
      <c r="R27" s="29"/>
      <c r="S27" s="1" t="s">
        <v>214</v>
      </c>
    </row>
    <row r="28" spans="1:19" s="7" customFormat="1" x14ac:dyDescent="0.3">
      <c r="A28" s="4" t="s">
        <v>116</v>
      </c>
      <c r="B28" s="1">
        <v>131383</v>
      </c>
      <c r="C28" s="4" t="s">
        <v>149</v>
      </c>
      <c r="D28" s="4" t="s">
        <v>150</v>
      </c>
      <c r="E28" s="5">
        <v>37604</v>
      </c>
      <c r="F28" s="2" t="s">
        <v>208</v>
      </c>
      <c r="G28" s="110">
        <f>MAXA(J28:R28)</f>
        <v>2125</v>
      </c>
      <c r="H28" s="10" t="s">
        <v>0</v>
      </c>
      <c r="I28" s="10">
        <v>1</v>
      </c>
      <c r="J28" s="110"/>
      <c r="K28" s="29">
        <v>1930</v>
      </c>
      <c r="L28" s="29">
        <v>2007</v>
      </c>
      <c r="M28" s="29"/>
      <c r="N28" s="29">
        <v>1972</v>
      </c>
      <c r="O28" s="29">
        <v>1971</v>
      </c>
      <c r="P28" s="29">
        <v>2122</v>
      </c>
      <c r="Q28" s="29"/>
      <c r="R28" s="29">
        <v>2125</v>
      </c>
      <c r="S28" s="1" t="s">
        <v>214</v>
      </c>
    </row>
    <row r="29" spans="1:19" s="6" customFormat="1" x14ac:dyDescent="0.3">
      <c r="A29" s="4" t="s">
        <v>116</v>
      </c>
      <c r="B29" s="4">
        <v>130030</v>
      </c>
      <c r="C29" s="4" t="s">
        <v>260</v>
      </c>
      <c r="D29" s="4" t="s">
        <v>261</v>
      </c>
      <c r="E29" s="5">
        <v>36956</v>
      </c>
      <c r="F29" s="2" t="s">
        <v>209</v>
      </c>
      <c r="G29" s="110">
        <f t="shared" si="1"/>
        <v>2218</v>
      </c>
      <c r="H29" s="10" t="s">
        <v>0</v>
      </c>
      <c r="I29" s="10">
        <v>1</v>
      </c>
      <c r="J29" s="110"/>
      <c r="K29" s="29"/>
      <c r="L29" s="29"/>
      <c r="M29" s="29">
        <v>2218</v>
      </c>
      <c r="N29" s="29"/>
      <c r="O29" s="29">
        <v>2085</v>
      </c>
      <c r="P29" s="29"/>
      <c r="Q29" s="29"/>
      <c r="R29" s="29"/>
      <c r="S29" s="1" t="s">
        <v>214</v>
      </c>
    </row>
    <row r="30" spans="1:19" x14ac:dyDescent="0.25">
      <c r="A30" s="4" t="s">
        <v>116</v>
      </c>
      <c r="B30" s="1">
        <v>130530</v>
      </c>
      <c r="C30" s="1" t="s">
        <v>59</v>
      </c>
      <c r="D30" s="1" t="s">
        <v>146</v>
      </c>
      <c r="E30" s="2"/>
      <c r="F30" s="2" t="s">
        <v>206</v>
      </c>
      <c r="G30" s="110">
        <f>MAXA(J30:R30)</f>
        <v>2281</v>
      </c>
      <c r="H30" s="9" t="s">
        <v>0</v>
      </c>
      <c r="I30" s="9"/>
      <c r="J30" s="110"/>
      <c r="K30" s="29"/>
      <c r="L30" s="29"/>
      <c r="M30" s="29"/>
      <c r="N30" s="29"/>
      <c r="O30" s="29"/>
      <c r="P30" s="29"/>
      <c r="Q30" s="29"/>
      <c r="R30" s="29">
        <v>2281</v>
      </c>
      <c r="S30" s="11" t="s">
        <v>210</v>
      </c>
    </row>
    <row r="31" spans="1:19" s="6" customFormat="1" x14ac:dyDescent="0.3">
      <c r="A31" s="4" t="s">
        <v>116</v>
      </c>
      <c r="B31" s="4">
        <v>130044</v>
      </c>
      <c r="C31" s="4" t="s">
        <v>267</v>
      </c>
      <c r="D31" s="4" t="s">
        <v>268</v>
      </c>
      <c r="E31" s="5">
        <v>36844</v>
      </c>
      <c r="F31" s="2" t="s">
        <v>209</v>
      </c>
      <c r="G31" s="110">
        <f t="shared" si="1"/>
        <v>2161</v>
      </c>
      <c r="H31" s="10" t="s">
        <v>0</v>
      </c>
      <c r="I31" s="10">
        <v>1</v>
      </c>
      <c r="J31" s="110"/>
      <c r="K31" s="29"/>
      <c r="L31" s="29"/>
      <c r="M31" s="29"/>
      <c r="N31" s="29">
        <v>2083</v>
      </c>
      <c r="O31" s="29">
        <v>2132</v>
      </c>
      <c r="P31" s="29"/>
      <c r="Q31" s="29">
        <v>2161</v>
      </c>
      <c r="R31" s="29"/>
      <c r="S31" s="1" t="s">
        <v>210</v>
      </c>
    </row>
    <row r="32" spans="1:19" x14ac:dyDescent="0.25">
      <c r="G32" s="55">
        <f>SUM(G23:G31)</f>
        <v>19573</v>
      </c>
    </row>
    <row r="33" spans="1:19" s="7" customFormat="1" x14ac:dyDescent="0.3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</row>
    <row r="34" spans="1:19" s="6" customFormat="1" x14ac:dyDescent="0.3">
      <c r="A34" s="4" t="s">
        <v>116</v>
      </c>
      <c r="B34" s="4">
        <v>131136</v>
      </c>
      <c r="C34" s="4" t="s">
        <v>52</v>
      </c>
      <c r="D34" s="4" t="s">
        <v>104</v>
      </c>
      <c r="E34" s="5">
        <v>37665</v>
      </c>
      <c r="F34" s="2" t="s">
        <v>208</v>
      </c>
      <c r="G34" s="110">
        <f>MAXA(J34:R34)</f>
        <v>2106</v>
      </c>
      <c r="H34" s="10" t="s">
        <v>0</v>
      </c>
      <c r="I34" s="10">
        <f>IF(H34="aff",1," ")</f>
        <v>1</v>
      </c>
      <c r="J34" s="3">
        <v>2062</v>
      </c>
      <c r="K34" s="29">
        <v>2085</v>
      </c>
      <c r="L34" s="29">
        <v>2052</v>
      </c>
      <c r="M34" s="29">
        <v>2051</v>
      </c>
      <c r="N34" s="29"/>
      <c r="O34" s="29"/>
      <c r="P34" s="29">
        <v>2081</v>
      </c>
      <c r="Q34" s="29"/>
      <c r="R34" s="29">
        <v>2106</v>
      </c>
      <c r="S34" s="1"/>
    </row>
    <row r="35" spans="1:19" x14ac:dyDescent="0.25">
      <c r="A35" s="4" t="s">
        <v>116</v>
      </c>
      <c r="B35" s="4">
        <v>131380</v>
      </c>
      <c r="C35" s="4" t="s">
        <v>6</v>
      </c>
      <c r="D35" s="4" t="s">
        <v>139</v>
      </c>
      <c r="E35" s="5">
        <v>37708</v>
      </c>
      <c r="F35" s="2" t="s">
        <v>208</v>
      </c>
      <c r="G35" s="110">
        <f>MAXA(J35:R35)</f>
        <v>2084</v>
      </c>
      <c r="H35" s="10" t="s">
        <v>0</v>
      </c>
      <c r="I35" s="10">
        <f>IF(H35="aff",1," ")</f>
        <v>1</v>
      </c>
      <c r="J35" s="3">
        <v>2057</v>
      </c>
      <c r="K35" s="29">
        <v>2084</v>
      </c>
      <c r="L35" s="29">
        <v>2059</v>
      </c>
      <c r="M35" s="29"/>
      <c r="N35" s="29">
        <v>2035</v>
      </c>
      <c r="O35" s="29"/>
      <c r="P35" s="29"/>
      <c r="Q35" s="29"/>
      <c r="R35" s="29"/>
      <c r="S35" s="11"/>
    </row>
    <row r="36" spans="1:19" x14ac:dyDescent="0.25">
      <c r="A36" s="4" t="s">
        <v>116</v>
      </c>
      <c r="B36" s="1">
        <v>131172</v>
      </c>
      <c r="C36" s="1" t="s">
        <v>29</v>
      </c>
      <c r="D36" s="1" t="s">
        <v>192</v>
      </c>
      <c r="E36" s="2">
        <v>37655</v>
      </c>
      <c r="F36" s="2" t="s">
        <v>208</v>
      </c>
      <c r="G36" s="88">
        <f>MAXA(J36:R36)</f>
        <v>2082</v>
      </c>
      <c r="H36" s="9" t="s">
        <v>0</v>
      </c>
      <c r="I36" s="9">
        <v>1</v>
      </c>
      <c r="J36" s="3"/>
      <c r="K36" s="29">
        <v>2082</v>
      </c>
      <c r="L36" s="29"/>
      <c r="M36" s="29"/>
      <c r="N36" s="29"/>
      <c r="O36" s="29"/>
      <c r="P36" s="29"/>
      <c r="Q36" s="29"/>
      <c r="R36" s="29"/>
      <c r="S36" s="11"/>
    </row>
    <row r="37" spans="1:19" s="7" customFormat="1" x14ac:dyDescent="0.3">
      <c r="A37" s="4" t="s">
        <v>116</v>
      </c>
      <c r="B37" s="1">
        <v>131382</v>
      </c>
      <c r="C37" s="1" t="s">
        <v>140</v>
      </c>
      <c r="D37" s="1" t="s">
        <v>85</v>
      </c>
      <c r="E37" s="2">
        <v>37289</v>
      </c>
      <c r="F37" s="2" t="s">
        <v>209</v>
      </c>
      <c r="G37" s="110">
        <f>MAXA(J37:R37)</f>
        <v>1931</v>
      </c>
      <c r="H37" s="10" t="s">
        <v>0</v>
      </c>
      <c r="I37" s="10">
        <v>1</v>
      </c>
      <c r="J37" s="3">
        <v>1745</v>
      </c>
      <c r="K37" s="29">
        <v>1805</v>
      </c>
      <c r="L37" s="29"/>
      <c r="M37" s="29">
        <v>1788</v>
      </c>
      <c r="N37" s="29"/>
      <c r="O37" s="29"/>
      <c r="P37" s="29">
        <v>1908</v>
      </c>
      <c r="Q37" s="29"/>
      <c r="R37" s="29">
        <v>1931</v>
      </c>
      <c r="S37" s="1"/>
    </row>
    <row r="38" spans="1:19" s="7" customFormat="1" x14ac:dyDescent="0.25">
      <c r="A38" s="1" t="s">
        <v>116</v>
      </c>
      <c r="B38" s="1">
        <v>131603</v>
      </c>
      <c r="C38" s="1" t="s">
        <v>264</v>
      </c>
      <c r="D38" s="1" t="s">
        <v>265</v>
      </c>
      <c r="E38" s="93" t="s">
        <v>266</v>
      </c>
      <c r="F38" s="2" t="s">
        <v>207</v>
      </c>
      <c r="G38" s="110">
        <f>MAXA(J38:R38)</f>
        <v>1891</v>
      </c>
      <c r="H38" s="10"/>
      <c r="I38" s="10"/>
      <c r="J38" s="3"/>
      <c r="K38" s="29"/>
      <c r="L38" s="29"/>
      <c r="M38" s="29"/>
      <c r="N38" s="29"/>
      <c r="O38" s="29">
        <v>1891</v>
      </c>
      <c r="P38" s="29"/>
      <c r="Q38" s="29"/>
      <c r="R38" s="29"/>
      <c r="S38" s="1"/>
    </row>
    <row r="39" spans="1:19" x14ac:dyDescent="0.25">
      <c r="A39" s="4" t="s">
        <v>116</v>
      </c>
      <c r="B39" s="1">
        <v>131617</v>
      </c>
      <c r="C39" s="1" t="s">
        <v>287</v>
      </c>
      <c r="D39" s="1" t="s">
        <v>288</v>
      </c>
      <c r="E39" s="2"/>
      <c r="F39" s="2" t="s">
        <v>207</v>
      </c>
      <c r="G39" s="110">
        <f t="shared" ref="G39:G41" si="2">MAXA(J39:R39)</f>
        <v>1865</v>
      </c>
      <c r="H39" s="9"/>
      <c r="I39" s="9"/>
      <c r="J39" s="110"/>
      <c r="K39" s="29"/>
      <c r="L39" s="29"/>
      <c r="M39" s="29"/>
      <c r="N39" s="29"/>
      <c r="O39" s="29"/>
      <c r="P39" s="29"/>
      <c r="Q39" s="29"/>
      <c r="R39" s="30">
        <v>1865</v>
      </c>
    </row>
    <row r="40" spans="1:19" s="6" customFormat="1" x14ac:dyDescent="0.25">
      <c r="A40" s="4" t="s">
        <v>116</v>
      </c>
      <c r="B40" s="1">
        <v>131543</v>
      </c>
      <c r="C40" s="4" t="s">
        <v>197</v>
      </c>
      <c r="D40" s="4" t="s">
        <v>198</v>
      </c>
      <c r="E40" s="12" t="s">
        <v>205</v>
      </c>
      <c r="F40" s="2" t="s">
        <v>208</v>
      </c>
      <c r="G40" s="110">
        <f t="shared" si="2"/>
        <v>1712</v>
      </c>
      <c r="H40" s="10"/>
      <c r="I40" s="10"/>
      <c r="J40" s="3"/>
      <c r="K40" s="29">
        <v>1586</v>
      </c>
      <c r="L40" s="29"/>
      <c r="M40" s="29"/>
      <c r="N40" s="29">
        <v>1549</v>
      </c>
      <c r="O40" s="29">
        <v>1592</v>
      </c>
      <c r="P40" s="29"/>
      <c r="Q40" s="29"/>
      <c r="R40" s="29">
        <v>1712</v>
      </c>
      <c r="S40" s="1"/>
    </row>
    <row r="41" spans="1:19" x14ac:dyDescent="0.25">
      <c r="A41" s="1" t="s">
        <v>116</v>
      </c>
      <c r="B41" s="1">
        <v>130434</v>
      </c>
      <c r="C41" s="1" t="s">
        <v>196</v>
      </c>
      <c r="D41" s="1" t="s">
        <v>86</v>
      </c>
      <c r="E41" s="12">
        <v>37349</v>
      </c>
      <c r="F41" s="2" t="s">
        <v>209</v>
      </c>
      <c r="G41" s="110">
        <f t="shared" si="2"/>
        <v>1406</v>
      </c>
      <c r="H41" s="10"/>
      <c r="I41" s="10"/>
      <c r="J41" s="3"/>
      <c r="K41" s="29">
        <v>1406</v>
      </c>
      <c r="L41" s="29"/>
      <c r="M41" s="29"/>
      <c r="N41" s="29"/>
      <c r="O41" s="29">
        <v>1376</v>
      </c>
      <c r="P41" s="29"/>
      <c r="Q41" s="29"/>
      <c r="R41" s="29"/>
      <c r="S41" s="1"/>
    </row>
    <row r="42" spans="1:19" x14ac:dyDescent="0.25">
      <c r="A42" s="44"/>
      <c r="B42" s="44"/>
      <c r="C42" s="44"/>
      <c r="D42" s="44"/>
      <c r="E42" s="53"/>
      <c r="F42" s="45"/>
      <c r="G42" s="42"/>
      <c r="H42" s="46"/>
      <c r="I42" s="46"/>
      <c r="J42" s="42"/>
      <c r="K42" s="43"/>
      <c r="L42" s="43"/>
      <c r="M42" s="43"/>
      <c r="N42" s="43"/>
      <c r="O42" s="43"/>
      <c r="P42" s="43"/>
      <c r="Q42" s="43"/>
      <c r="R42" s="43"/>
      <c r="S42" s="44"/>
    </row>
    <row r="43" spans="1:19" x14ac:dyDescent="0.25">
      <c r="A43" s="113" t="s">
        <v>117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</row>
    <row r="44" spans="1:19" x14ac:dyDescent="0.25">
      <c r="A44" s="47" t="s">
        <v>107</v>
      </c>
      <c r="B44" s="47" t="s">
        <v>108</v>
      </c>
      <c r="C44" s="47" t="s">
        <v>109</v>
      </c>
      <c r="D44" s="47" t="s">
        <v>110</v>
      </c>
      <c r="E44" s="47" t="s">
        <v>111</v>
      </c>
      <c r="F44" s="47" t="s">
        <v>211</v>
      </c>
      <c r="G44" s="47" t="s">
        <v>212</v>
      </c>
      <c r="H44" s="114" t="s">
        <v>0</v>
      </c>
      <c r="I44" s="114"/>
      <c r="J44" s="49" t="s">
        <v>112</v>
      </c>
      <c r="K44" s="49" t="s">
        <v>113</v>
      </c>
      <c r="L44" s="49" t="s">
        <v>225</v>
      </c>
      <c r="M44" s="49" t="s">
        <v>251</v>
      </c>
      <c r="N44" s="49" t="s">
        <v>262</v>
      </c>
      <c r="O44" s="49" t="s">
        <v>263</v>
      </c>
      <c r="P44" s="49" t="s">
        <v>280</v>
      </c>
      <c r="Q44" s="49" t="s">
        <v>281</v>
      </c>
      <c r="R44" s="49" t="s">
        <v>282</v>
      </c>
      <c r="S44" s="47"/>
    </row>
    <row r="45" spans="1:19" x14ac:dyDescent="0.25">
      <c r="A45" s="1" t="s">
        <v>117</v>
      </c>
      <c r="B45" s="1">
        <v>131496</v>
      </c>
      <c r="C45" s="1" t="s">
        <v>61</v>
      </c>
      <c r="D45" s="1" t="s">
        <v>62</v>
      </c>
      <c r="E45" s="2">
        <v>38580</v>
      </c>
      <c r="F45" s="2" t="s">
        <v>207</v>
      </c>
      <c r="G45" s="3">
        <f>MAXA(J45:R45)</f>
        <v>2239</v>
      </c>
      <c r="H45" s="9" t="s">
        <v>0</v>
      </c>
      <c r="I45" s="9">
        <f>IF(H45="aff",1," ")</f>
        <v>1</v>
      </c>
      <c r="J45" s="3">
        <v>2182</v>
      </c>
      <c r="K45" s="29"/>
      <c r="L45" s="29">
        <v>2191</v>
      </c>
      <c r="M45" s="29"/>
      <c r="N45" s="29"/>
      <c r="O45" s="29"/>
      <c r="P45" s="29">
        <v>2171</v>
      </c>
      <c r="Q45" s="29"/>
      <c r="R45" s="29">
        <v>2239</v>
      </c>
      <c r="S45" s="11" t="s">
        <v>214</v>
      </c>
    </row>
    <row r="46" spans="1:19" s="7" customFormat="1" x14ac:dyDescent="0.25">
      <c r="A46" s="4" t="s">
        <v>117</v>
      </c>
      <c r="B46" s="4">
        <v>131113</v>
      </c>
      <c r="C46" s="4" t="s">
        <v>7</v>
      </c>
      <c r="D46" s="4" t="s">
        <v>55</v>
      </c>
      <c r="E46" s="5">
        <v>38444</v>
      </c>
      <c r="F46" s="5" t="s">
        <v>215</v>
      </c>
      <c r="G46" s="107">
        <f t="shared" ref="G46:G53" si="3">MAXA(J46:R46)</f>
        <v>2107</v>
      </c>
      <c r="H46" s="9" t="s">
        <v>0</v>
      </c>
      <c r="I46" s="9">
        <f>IF(H46="aff",1," ")</f>
        <v>1</v>
      </c>
      <c r="J46" s="3">
        <v>2107</v>
      </c>
      <c r="K46" s="29">
        <v>2072</v>
      </c>
      <c r="L46" s="29">
        <v>2102</v>
      </c>
      <c r="M46" s="29"/>
      <c r="N46" s="29"/>
      <c r="O46" s="29"/>
      <c r="P46" s="29"/>
      <c r="Q46" s="29"/>
      <c r="R46" s="29"/>
      <c r="S46" s="11" t="s">
        <v>214</v>
      </c>
    </row>
    <row r="47" spans="1:19" s="6" customFormat="1" x14ac:dyDescent="0.25">
      <c r="A47" s="1" t="s">
        <v>117</v>
      </c>
      <c r="B47" s="1">
        <v>130376</v>
      </c>
      <c r="C47" s="1" t="s">
        <v>99</v>
      </c>
      <c r="D47" s="1" t="s">
        <v>100</v>
      </c>
      <c r="E47" s="2">
        <v>38797</v>
      </c>
      <c r="F47" s="5" t="s">
        <v>215</v>
      </c>
      <c r="G47" s="107">
        <f t="shared" si="3"/>
        <v>2003</v>
      </c>
      <c r="H47" s="10" t="s">
        <v>0</v>
      </c>
      <c r="I47" s="10">
        <f>IF(H47="aff",1," ")</f>
        <v>1</v>
      </c>
      <c r="J47" s="88">
        <v>2003</v>
      </c>
      <c r="K47" s="29">
        <v>1988</v>
      </c>
      <c r="L47" s="29">
        <v>1947</v>
      </c>
      <c r="M47" s="29">
        <v>1921</v>
      </c>
      <c r="N47" s="29">
        <v>1874</v>
      </c>
      <c r="O47" s="29">
        <v>1868</v>
      </c>
      <c r="P47" s="29">
        <v>1935</v>
      </c>
      <c r="Q47" s="29">
        <v>1976</v>
      </c>
      <c r="R47" s="29">
        <v>1992</v>
      </c>
      <c r="S47" s="11" t="s">
        <v>214</v>
      </c>
    </row>
    <row r="48" spans="1:19" x14ac:dyDescent="0.25">
      <c r="A48" s="4" t="s">
        <v>117</v>
      </c>
      <c r="B48" s="1">
        <v>131029</v>
      </c>
      <c r="C48" s="1" t="s">
        <v>59</v>
      </c>
      <c r="D48" s="1" t="s">
        <v>60</v>
      </c>
      <c r="E48" s="2">
        <v>38114</v>
      </c>
      <c r="F48" s="5" t="s">
        <v>208</v>
      </c>
      <c r="G48" s="107">
        <f t="shared" si="3"/>
        <v>2124</v>
      </c>
      <c r="H48" s="9" t="s">
        <v>0</v>
      </c>
      <c r="I48" s="9">
        <f>IF(H48="aff",1," ")</f>
        <v>1</v>
      </c>
      <c r="J48" s="3">
        <v>1936</v>
      </c>
      <c r="K48" s="29">
        <v>2031</v>
      </c>
      <c r="L48" s="29">
        <v>2090</v>
      </c>
      <c r="M48" s="29">
        <v>2032</v>
      </c>
      <c r="N48" s="29">
        <v>2042</v>
      </c>
      <c r="O48" s="29"/>
      <c r="P48" s="29">
        <v>2111</v>
      </c>
      <c r="Q48" s="29"/>
      <c r="R48" s="29">
        <v>2124</v>
      </c>
      <c r="S48" s="11" t="s">
        <v>214</v>
      </c>
    </row>
    <row r="49" spans="1:24" s="7" customFormat="1" x14ac:dyDescent="0.25">
      <c r="A49" s="4" t="s">
        <v>117</v>
      </c>
      <c r="B49" s="4">
        <v>131395</v>
      </c>
      <c r="C49" s="4" t="s">
        <v>54</v>
      </c>
      <c r="D49" s="4" t="s">
        <v>28</v>
      </c>
      <c r="E49" s="5">
        <v>38050</v>
      </c>
      <c r="F49" s="5" t="s">
        <v>208</v>
      </c>
      <c r="G49" s="107">
        <f t="shared" si="3"/>
        <v>2164</v>
      </c>
      <c r="H49" s="9" t="s">
        <v>0</v>
      </c>
      <c r="I49" s="9">
        <f>IF(H49="aff",1," ")</f>
        <v>1</v>
      </c>
      <c r="J49" s="3">
        <v>1946</v>
      </c>
      <c r="K49" s="29">
        <v>1974</v>
      </c>
      <c r="L49" s="29">
        <v>2074</v>
      </c>
      <c r="M49" s="29"/>
      <c r="N49" s="29"/>
      <c r="O49" s="29"/>
      <c r="P49" s="29"/>
      <c r="Q49" s="29">
        <v>2091</v>
      </c>
      <c r="R49" s="29">
        <v>2164</v>
      </c>
      <c r="S49" s="11" t="s">
        <v>214</v>
      </c>
    </row>
    <row r="50" spans="1:24" s="7" customFormat="1" x14ac:dyDescent="0.25">
      <c r="A50" s="4" t="s">
        <v>117</v>
      </c>
      <c r="B50" s="77">
        <v>131556</v>
      </c>
      <c r="C50" s="18" t="s">
        <v>242</v>
      </c>
      <c r="D50" s="18" t="s">
        <v>243</v>
      </c>
      <c r="E50" s="23" t="s">
        <v>244</v>
      </c>
      <c r="F50" s="23" t="s">
        <v>208</v>
      </c>
      <c r="G50" s="107">
        <f t="shared" si="3"/>
        <v>1965</v>
      </c>
      <c r="H50" s="20" t="s">
        <v>0</v>
      </c>
      <c r="I50" s="20">
        <v>1</v>
      </c>
      <c r="J50" s="18"/>
      <c r="K50" s="30"/>
      <c r="L50" s="30">
        <v>1831</v>
      </c>
      <c r="M50" s="30">
        <v>1852</v>
      </c>
      <c r="N50" s="30"/>
      <c r="O50" s="30">
        <v>1859</v>
      </c>
      <c r="P50" s="30"/>
      <c r="Q50" s="30">
        <v>1892</v>
      </c>
      <c r="R50" s="30">
        <v>1965</v>
      </c>
      <c r="S50" s="11" t="s">
        <v>214</v>
      </c>
      <c r="T50" s="13"/>
      <c r="U50" s="13"/>
      <c r="V50" s="72"/>
      <c r="W50" s="13"/>
      <c r="X50" s="13"/>
    </row>
    <row r="51" spans="1:24" x14ac:dyDescent="0.25">
      <c r="A51" s="11"/>
      <c r="B51" s="11"/>
      <c r="C51" s="11"/>
      <c r="D51" s="11"/>
      <c r="E51" s="11"/>
      <c r="F51" s="11" t="s">
        <v>209</v>
      </c>
      <c r="G51" s="107">
        <f t="shared" si="3"/>
        <v>0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 t="s">
        <v>214</v>
      </c>
    </row>
    <row r="52" spans="1:24" x14ac:dyDescent="0.25">
      <c r="A52" s="1" t="s">
        <v>117</v>
      </c>
      <c r="B52" s="1">
        <v>130572</v>
      </c>
      <c r="C52" s="1" t="s">
        <v>7</v>
      </c>
      <c r="D52" s="1" t="s">
        <v>56</v>
      </c>
      <c r="E52" s="2">
        <v>38363</v>
      </c>
      <c r="F52" s="5" t="s">
        <v>215</v>
      </c>
      <c r="G52" s="107">
        <f t="shared" si="3"/>
        <v>1867</v>
      </c>
      <c r="H52" s="9" t="s">
        <v>0</v>
      </c>
      <c r="I52" s="9">
        <v>1</v>
      </c>
      <c r="J52" s="3">
        <v>1867</v>
      </c>
      <c r="K52" s="29">
        <v>1815</v>
      </c>
      <c r="L52" s="29"/>
      <c r="M52" s="29">
        <v>1750</v>
      </c>
      <c r="N52" s="29">
        <v>1702</v>
      </c>
      <c r="O52" s="29">
        <v>1718</v>
      </c>
      <c r="P52" s="29">
        <v>1845</v>
      </c>
      <c r="Q52" s="29">
        <v>1861</v>
      </c>
      <c r="R52" s="29">
        <v>1831</v>
      </c>
      <c r="S52" s="11" t="s">
        <v>210</v>
      </c>
    </row>
    <row r="53" spans="1:24" x14ac:dyDescent="0.25">
      <c r="A53" s="1" t="s">
        <v>117</v>
      </c>
      <c r="B53" s="4">
        <v>131486</v>
      </c>
      <c r="C53" s="4" t="s">
        <v>63</v>
      </c>
      <c r="D53" s="4" t="s">
        <v>118</v>
      </c>
      <c r="E53" s="5">
        <v>38678</v>
      </c>
      <c r="F53" s="5" t="s">
        <v>215</v>
      </c>
      <c r="G53" s="107">
        <f t="shared" si="3"/>
        <v>1609</v>
      </c>
      <c r="H53" s="9" t="s">
        <v>0</v>
      </c>
      <c r="I53" s="9">
        <v>1</v>
      </c>
      <c r="J53" s="8">
        <v>0</v>
      </c>
      <c r="K53" s="29">
        <v>1609</v>
      </c>
      <c r="L53" s="29"/>
      <c r="M53" s="29"/>
      <c r="N53" s="29"/>
      <c r="O53" s="29"/>
      <c r="P53" s="29"/>
      <c r="Q53" s="29"/>
      <c r="R53" s="29"/>
      <c r="S53" s="11" t="s">
        <v>210</v>
      </c>
    </row>
    <row r="54" spans="1:24" x14ac:dyDescent="0.25">
      <c r="G54" s="54">
        <f>SUM(G45:G53)</f>
        <v>16078</v>
      </c>
    </row>
    <row r="55" spans="1:24" x14ac:dyDescent="0.25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</row>
    <row r="56" spans="1:24" x14ac:dyDescent="0.2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24" x14ac:dyDescent="0.25">
      <c r="A57" s="113" t="s">
        <v>115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</row>
    <row r="58" spans="1:24" x14ac:dyDescent="0.25">
      <c r="A58" s="48" t="s">
        <v>107</v>
      </c>
      <c r="B58" s="48" t="s">
        <v>108</v>
      </c>
      <c r="C58" s="48" t="s">
        <v>109</v>
      </c>
      <c r="D58" s="48" t="s">
        <v>110</v>
      </c>
      <c r="E58" s="48" t="s">
        <v>111</v>
      </c>
      <c r="F58" s="48" t="s">
        <v>211</v>
      </c>
      <c r="G58" s="48" t="s">
        <v>212</v>
      </c>
      <c r="H58" s="114" t="s">
        <v>0</v>
      </c>
      <c r="I58" s="114"/>
      <c r="J58" s="49" t="s">
        <v>112</v>
      </c>
      <c r="K58" s="49" t="s">
        <v>113</v>
      </c>
      <c r="L58" s="49" t="s">
        <v>225</v>
      </c>
      <c r="M58" s="49" t="s">
        <v>251</v>
      </c>
      <c r="N58" s="49" t="s">
        <v>262</v>
      </c>
      <c r="O58" s="49" t="s">
        <v>263</v>
      </c>
      <c r="P58" s="49" t="s">
        <v>280</v>
      </c>
      <c r="Q58" s="49" t="s">
        <v>281</v>
      </c>
      <c r="R58" s="49" t="s">
        <v>282</v>
      </c>
      <c r="S58" s="48"/>
    </row>
    <row r="59" spans="1:24" x14ac:dyDescent="0.25">
      <c r="A59" s="1" t="s">
        <v>115</v>
      </c>
      <c r="B59" s="1">
        <v>131477</v>
      </c>
      <c r="C59" s="1" t="s">
        <v>98</v>
      </c>
      <c r="D59" s="1" t="s">
        <v>83</v>
      </c>
      <c r="E59" s="2">
        <v>38712</v>
      </c>
      <c r="F59" s="2" t="s">
        <v>207</v>
      </c>
      <c r="G59" s="71">
        <f>MAXA(J59:R59)</f>
        <v>2183</v>
      </c>
      <c r="H59" s="10" t="s">
        <v>0</v>
      </c>
      <c r="I59" s="10">
        <f>IF(H59="aff",1," ")</f>
        <v>1</v>
      </c>
      <c r="J59" s="88">
        <v>2129</v>
      </c>
      <c r="K59" s="29">
        <v>2183</v>
      </c>
      <c r="L59" s="29"/>
      <c r="M59" s="29">
        <v>2154</v>
      </c>
      <c r="N59" s="29"/>
      <c r="O59" s="29"/>
      <c r="P59" s="29"/>
      <c r="Q59" s="29"/>
      <c r="R59" s="29"/>
      <c r="S59" s="1" t="s">
        <v>214</v>
      </c>
    </row>
    <row r="60" spans="1:24" x14ac:dyDescent="0.25">
      <c r="A60" s="1" t="s">
        <v>115</v>
      </c>
      <c r="B60" s="1">
        <v>131542</v>
      </c>
      <c r="C60" s="1" t="s">
        <v>220</v>
      </c>
      <c r="D60" s="1" t="s">
        <v>221</v>
      </c>
      <c r="E60" s="2">
        <v>38780</v>
      </c>
      <c r="F60" s="3" t="s">
        <v>207</v>
      </c>
      <c r="G60" s="107">
        <f t="shared" ref="G60:G67" si="4">MAXA(J60:R60)</f>
        <v>2094</v>
      </c>
      <c r="H60" s="66" t="s">
        <v>0</v>
      </c>
      <c r="I60" s="66">
        <v>1</v>
      </c>
      <c r="J60" s="30"/>
      <c r="K60" s="30">
        <v>1973</v>
      </c>
      <c r="L60" s="30"/>
      <c r="M60" s="30">
        <v>2005</v>
      </c>
      <c r="N60" s="30">
        <v>2005</v>
      </c>
      <c r="O60" s="30"/>
      <c r="P60" s="30">
        <v>2075</v>
      </c>
      <c r="Q60" s="30"/>
      <c r="R60" s="30">
        <v>2094</v>
      </c>
      <c r="S60" s="1" t="s">
        <v>214</v>
      </c>
    </row>
    <row r="61" spans="1:24" x14ac:dyDescent="0.25">
      <c r="A61" s="1" t="s">
        <v>115</v>
      </c>
      <c r="B61" s="1">
        <v>131546</v>
      </c>
      <c r="C61" s="1" t="s">
        <v>222</v>
      </c>
      <c r="D61" s="1" t="s">
        <v>223</v>
      </c>
      <c r="E61" s="2">
        <v>38479</v>
      </c>
      <c r="F61" s="3" t="s">
        <v>207</v>
      </c>
      <c r="G61" s="107">
        <f t="shared" si="4"/>
        <v>1833</v>
      </c>
      <c r="H61" s="11"/>
      <c r="I61" s="11"/>
      <c r="J61" s="30"/>
      <c r="K61" s="30">
        <v>1833</v>
      </c>
      <c r="L61" s="30"/>
      <c r="M61" s="30"/>
      <c r="N61" s="30"/>
      <c r="O61" s="30"/>
      <c r="P61" s="30"/>
      <c r="Q61" s="30"/>
      <c r="R61" s="30"/>
      <c r="S61" s="1" t="s">
        <v>214</v>
      </c>
    </row>
    <row r="62" spans="1:24" x14ac:dyDescent="0.25">
      <c r="A62" s="4" t="s">
        <v>115</v>
      </c>
      <c r="B62" s="1">
        <v>130920</v>
      </c>
      <c r="C62" s="4" t="s">
        <v>147</v>
      </c>
      <c r="D62" s="4" t="s">
        <v>148</v>
      </c>
      <c r="E62" s="5">
        <v>37829</v>
      </c>
      <c r="F62" s="5" t="s">
        <v>208</v>
      </c>
      <c r="G62" s="107">
        <f t="shared" si="4"/>
        <v>0</v>
      </c>
      <c r="H62" s="10" t="s">
        <v>0</v>
      </c>
      <c r="I62" s="10">
        <v>1</v>
      </c>
      <c r="J62" s="88"/>
      <c r="K62" s="29"/>
      <c r="L62" s="29"/>
      <c r="M62" s="29"/>
      <c r="N62" s="29"/>
      <c r="O62" s="29"/>
      <c r="P62" s="29"/>
      <c r="Q62" s="29"/>
      <c r="R62" s="29"/>
      <c r="S62" s="1" t="s">
        <v>214</v>
      </c>
    </row>
    <row r="63" spans="1:24" x14ac:dyDescent="0.25">
      <c r="A63" s="4"/>
      <c r="B63" s="1"/>
      <c r="C63" s="4"/>
      <c r="D63" s="4"/>
      <c r="E63" s="5"/>
      <c r="F63" s="5" t="s">
        <v>208</v>
      </c>
      <c r="G63" s="107">
        <f t="shared" si="4"/>
        <v>0</v>
      </c>
      <c r="H63" s="10"/>
      <c r="I63" s="10"/>
      <c r="J63" s="88"/>
      <c r="K63" s="29"/>
      <c r="L63" s="29"/>
      <c r="M63" s="29"/>
      <c r="N63" s="29"/>
      <c r="O63" s="29"/>
      <c r="P63" s="29"/>
      <c r="Q63" s="29"/>
      <c r="R63" s="29"/>
      <c r="S63" s="1" t="s">
        <v>214</v>
      </c>
    </row>
    <row r="64" spans="1:24" s="7" customFormat="1" x14ac:dyDescent="0.3">
      <c r="A64" s="4"/>
      <c r="B64" s="1"/>
      <c r="C64" s="4"/>
      <c r="D64" s="4"/>
      <c r="E64" s="5"/>
      <c r="F64" s="5" t="s">
        <v>208</v>
      </c>
      <c r="G64" s="107">
        <f t="shared" si="4"/>
        <v>0</v>
      </c>
      <c r="H64" s="10"/>
      <c r="I64" s="10"/>
      <c r="J64" s="88"/>
      <c r="K64" s="29"/>
      <c r="L64" s="29"/>
      <c r="M64" s="29"/>
      <c r="N64" s="29"/>
      <c r="O64" s="29"/>
      <c r="P64" s="29"/>
      <c r="Q64" s="29"/>
      <c r="R64" s="29"/>
      <c r="S64" s="1" t="s">
        <v>214</v>
      </c>
    </row>
    <row r="65" spans="1:19" s="7" customFormat="1" x14ac:dyDescent="0.3">
      <c r="A65" s="1" t="s">
        <v>115</v>
      </c>
      <c r="B65" s="1">
        <v>130206</v>
      </c>
      <c r="C65" s="1" t="s">
        <v>64</v>
      </c>
      <c r="D65" s="1" t="s">
        <v>41</v>
      </c>
      <c r="E65" s="2">
        <v>37278</v>
      </c>
      <c r="F65" s="2" t="s">
        <v>209</v>
      </c>
      <c r="G65" s="107">
        <f t="shared" si="4"/>
        <v>2199</v>
      </c>
      <c r="H65" s="9" t="s">
        <v>0</v>
      </c>
      <c r="I65" s="9">
        <f>IF(H65="aff",1," ")</f>
        <v>1</v>
      </c>
      <c r="J65" s="88">
        <v>2057</v>
      </c>
      <c r="K65" s="29">
        <v>2178</v>
      </c>
      <c r="L65" s="29"/>
      <c r="M65" s="29"/>
      <c r="N65" s="29"/>
      <c r="O65" s="29">
        <v>2109</v>
      </c>
      <c r="P65" s="29">
        <v>2199</v>
      </c>
      <c r="Q65" s="29"/>
      <c r="R65" s="29">
        <v>2191</v>
      </c>
      <c r="S65" s="1" t="s">
        <v>214</v>
      </c>
    </row>
    <row r="66" spans="1:19" s="7" customFormat="1" x14ac:dyDescent="0.25">
      <c r="A66" s="1" t="s">
        <v>115</v>
      </c>
      <c r="B66" s="24">
        <v>131478</v>
      </c>
      <c r="C66" s="11" t="s">
        <v>185</v>
      </c>
      <c r="D66" s="11" t="s">
        <v>186</v>
      </c>
      <c r="E66" s="12">
        <v>39080</v>
      </c>
      <c r="F66" s="12" t="s">
        <v>206</v>
      </c>
      <c r="G66" s="107">
        <f t="shared" si="4"/>
        <v>2031</v>
      </c>
      <c r="H66" s="20" t="s">
        <v>0</v>
      </c>
      <c r="I66" s="20">
        <f>IF(H66="aff",1," ")</f>
        <v>1</v>
      </c>
      <c r="J66" s="34"/>
      <c r="K66" s="30">
        <v>1962</v>
      </c>
      <c r="L66" s="30">
        <v>1967</v>
      </c>
      <c r="M66" s="30"/>
      <c r="N66" s="30"/>
      <c r="O66" s="30"/>
      <c r="P66" s="30">
        <v>2012</v>
      </c>
      <c r="Q66" s="30">
        <v>2031</v>
      </c>
      <c r="R66" s="30"/>
      <c r="S66" s="50" t="s">
        <v>210</v>
      </c>
    </row>
    <row r="67" spans="1:19" s="7" customFormat="1" x14ac:dyDescent="0.3">
      <c r="A67" s="4" t="s">
        <v>115</v>
      </c>
      <c r="B67" s="4">
        <v>130752</v>
      </c>
      <c r="C67" s="4" t="s">
        <v>154</v>
      </c>
      <c r="D67" s="4" t="s">
        <v>155</v>
      </c>
      <c r="E67" s="5">
        <v>37357</v>
      </c>
      <c r="F67" s="2" t="s">
        <v>209</v>
      </c>
      <c r="G67" s="107">
        <f t="shared" si="4"/>
        <v>1898</v>
      </c>
      <c r="H67" s="9" t="s">
        <v>0</v>
      </c>
      <c r="I67" s="9">
        <v>1</v>
      </c>
      <c r="J67" s="88"/>
      <c r="K67" s="29">
        <v>1898</v>
      </c>
      <c r="L67" s="29"/>
      <c r="M67" s="29"/>
      <c r="N67" s="29"/>
      <c r="O67" s="29">
        <v>1878</v>
      </c>
      <c r="P67" s="29">
        <v>1884</v>
      </c>
      <c r="Q67" s="29"/>
      <c r="R67" s="29"/>
      <c r="S67" s="50" t="s">
        <v>210</v>
      </c>
    </row>
    <row r="68" spans="1:19" s="7" customFormat="1" x14ac:dyDescent="0.25">
      <c r="A68" s="13"/>
      <c r="B68" s="13"/>
      <c r="C68" s="13"/>
      <c r="D68" s="13"/>
      <c r="E68" s="13"/>
      <c r="F68" s="13"/>
      <c r="G68" s="51">
        <f>SUM(G59:G67)</f>
        <v>12238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</row>
    <row r="69" spans="1:19" s="7" customFormat="1" x14ac:dyDescent="0.3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:19" s="7" customFormat="1" x14ac:dyDescent="0.3">
      <c r="A70" s="4" t="s">
        <v>115</v>
      </c>
      <c r="B70" s="4">
        <v>131524</v>
      </c>
      <c r="C70" s="4" t="s">
        <v>145</v>
      </c>
      <c r="D70" s="4" t="s">
        <v>17</v>
      </c>
      <c r="E70" s="5">
        <v>37258</v>
      </c>
      <c r="F70" s="2" t="s">
        <v>209</v>
      </c>
      <c r="G70" s="3">
        <f>MAXA(J70:R70)</f>
        <v>1820</v>
      </c>
      <c r="H70" s="9" t="s">
        <v>0</v>
      </c>
      <c r="I70" s="9">
        <v>1</v>
      </c>
      <c r="J70" s="3"/>
      <c r="K70" s="29">
        <v>1820</v>
      </c>
      <c r="L70" s="29"/>
      <c r="M70" s="29"/>
      <c r="N70" s="29"/>
      <c r="O70" s="29">
        <v>1671</v>
      </c>
      <c r="P70" s="29"/>
      <c r="Q70" s="29"/>
      <c r="R70" s="29"/>
      <c r="S70" s="1">
        <v>1841</v>
      </c>
    </row>
    <row r="71" spans="1:19" s="7" customFormat="1" x14ac:dyDescent="0.25">
      <c r="A71" s="4" t="s">
        <v>115</v>
      </c>
      <c r="B71" s="4">
        <v>131545</v>
      </c>
      <c r="C71" s="4" t="s">
        <v>203</v>
      </c>
      <c r="D71" s="4" t="s">
        <v>163</v>
      </c>
      <c r="E71" s="12">
        <v>37497</v>
      </c>
      <c r="F71" s="2" t="s">
        <v>209</v>
      </c>
      <c r="G71" s="107">
        <f>MAXA(J71:R71)</f>
        <v>1610</v>
      </c>
      <c r="H71" s="9"/>
      <c r="I71" s="9"/>
      <c r="J71" s="3"/>
      <c r="K71" s="29">
        <v>1523</v>
      </c>
      <c r="L71" s="29"/>
      <c r="M71" s="29"/>
      <c r="N71" s="29"/>
      <c r="O71" s="29"/>
      <c r="P71" s="29">
        <v>1610</v>
      </c>
      <c r="Q71" s="29"/>
      <c r="R71" s="29"/>
      <c r="S71" s="1"/>
    </row>
    <row r="72" spans="1:19" s="7" customFormat="1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</row>
  </sheetData>
  <mergeCells count="21">
    <mergeCell ref="C2:E2"/>
    <mergeCell ref="C3:E3"/>
    <mergeCell ref="C4:E4"/>
    <mergeCell ref="C5:E5"/>
    <mergeCell ref="C1:E1"/>
    <mergeCell ref="F1:G1"/>
    <mergeCell ref="F2:G2"/>
    <mergeCell ref="F3:G3"/>
    <mergeCell ref="F4:G4"/>
    <mergeCell ref="F5:G5"/>
    <mergeCell ref="H58:I58"/>
    <mergeCell ref="A57:S57"/>
    <mergeCell ref="A69:S69"/>
    <mergeCell ref="A21:S21"/>
    <mergeCell ref="H22:I22"/>
    <mergeCell ref="A33:S33"/>
    <mergeCell ref="A8:S8"/>
    <mergeCell ref="H9:I9"/>
    <mergeCell ref="A43:S43"/>
    <mergeCell ref="H44:I44"/>
    <mergeCell ref="A55:S55"/>
  </mergeCells>
  <pageMargins left="0.7" right="0.7" top="0.75" bottom="0.75" header="0.3" footer="0.3"/>
  <pageSetup paperSize="9" scale="87" orientation="landscape" r:id="rId1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141"/>
  <sheetViews>
    <sheetView tabSelected="1" view="pageBreakPreview" zoomScaleNormal="100" zoomScaleSheetLayoutView="100" workbookViewId="0">
      <selection activeCell="O5" sqref="O5"/>
    </sheetView>
  </sheetViews>
  <sheetFormatPr defaultRowHeight="14.4" x14ac:dyDescent="0.3"/>
  <cols>
    <col min="1" max="1" width="17.77734375" style="58" bestFit="1" customWidth="1"/>
    <col min="2" max="2" width="6.77734375" bestFit="1" customWidth="1"/>
    <col min="3" max="3" width="13.21875" bestFit="1" customWidth="1"/>
    <col min="4" max="4" width="10" bestFit="1" customWidth="1"/>
    <col min="5" max="5" width="10.6640625" bestFit="1" customWidth="1"/>
    <col min="6" max="6" width="4.21875" bestFit="1" customWidth="1"/>
    <col min="7" max="7" width="7.6640625" bestFit="1" customWidth="1"/>
    <col min="8" max="8" width="4.33203125" bestFit="1" customWidth="1"/>
    <col min="9" max="9" width="3.109375" bestFit="1" customWidth="1"/>
    <col min="10" max="11" width="6.6640625" bestFit="1" customWidth="1"/>
    <col min="12" max="18" width="6.6640625" customWidth="1"/>
    <col min="19" max="19" width="6.6640625" bestFit="1" customWidth="1"/>
  </cols>
  <sheetData>
    <row r="1" spans="1:38" x14ac:dyDescent="0.3">
      <c r="C1" s="64" t="s">
        <v>224</v>
      </c>
      <c r="D1" s="120" t="s">
        <v>219</v>
      </c>
      <c r="E1" s="120"/>
      <c r="F1" s="120"/>
      <c r="G1" s="117" t="s">
        <v>218</v>
      </c>
      <c r="H1" s="117"/>
    </row>
    <row r="2" spans="1:38" x14ac:dyDescent="0.3">
      <c r="C2" s="67">
        <v>1</v>
      </c>
      <c r="D2" s="123" t="str">
        <f>A8</f>
        <v>DURBANVILLE PS</v>
      </c>
      <c r="E2" s="123"/>
      <c r="F2" s="123"/>
      <c r="G2" s="124">
        <f>G19</f>
        <v>19876</v>
      </c>
      <c r="H2" s="125"/>
    </row>
    <row r="3" spans="1:38" x14ac:dyDescent="0.3">
      <c r="C3" s="67">
        <v>2</v>
      </c>
      <c r="D3" s="123" t="str">
        <f>A117</f>
        <v>WELGEMOED PS</v>
      </c>
      <c r="E3" s="123"/>
      <c r="F3" s="123"/>
      <c r="G3" s="124">
        <f>G128</f>
        <v>19706</v>
      </c>
      <c r="H3" s="125"/>
    </row>
    <row r="4" spans="1:38" x14ac:dyDescent="0.3">
      <c r="C4" s="67">
        <v>3</v>
      </c>
      <c r="D4" s="123" t="str">
        <f>A45</f>
        <v>KENRIDGE PS</v>
      </c>
      <c r="E4" s="123"/>
      <c r="F4" s="123"/>
      <c r="G4" s="124">
        <f>G56</f>
        <v>19589</v>
      </c>
      <c r="H4" s="125"/>
    </row>
    <row r="5" spans="1:38" x14ac:dyDescent="0.3">
      <c r="C5" s="67">
        <v>4</v>
      </c>
      <c r="D5" s="123" t="str">
        <f>A95</f>
        <v>DE HOOP PS</v>
      </c>
      <c r="E5" s="123"/>
      <c r="F5" s="123"/>
      <c r="G5" s="124">
        <f>G106</f>
        <v>19152</v>
      </c>
      <c r="H5" s="125"/>
    </row>
    <row r="6" spans="1:38" x14ac:dyDescent="0.3">
      <c r="C6" s="67">
        <v>5</v>
      </c>
      <c r="D6" s="123" t="str">
        <f>A63</f>
        <v>JAN VAN RIEBEECK PS</v>
      </c>
      <c r="E6" s="123"/>
      <c r="F6" s="123"/>
      <c r="G6" s="124">
        <f>G74</f>
        <v>19134</v>
      </c>
      <c r="H6" s="125"/>
    </row>
    <row r="7" spans="1:38" x14ac:dyDescent="0.3">
      <c r="C7" s="70">
        <v>6</v>
      </c>
      <c r="D7" s="123" t="str">
        <f>A130</f>
        <v>STELLENBOSCH PS</v>
      </c>
      <c r="E7" s="123"/>
      <c r="F7" s="123"/>
      <c r="G7" s="124">
        <f>G141</f>
        <v>13485</v>
      </c>
      <c r="H7" s="125"/>
    </row>
    <row r="8" spans="1:38" x14ac:dyDescent="0.3">
      <c r="A8" s="113" t="s">
        <v>245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</row>
    <row r="9" spans="1:38" x14ac:dyDescent="0.3">
      <c r="A9" s="47" t="s">
        <v>107</v>
      </c>
      <c r="B9" s="47" t="s">
        <v>108</v>
      </c>
      <c r="C9" s="47" t="s">
        <v>109</v>
      </c>
      <c r="D9" s="47" t="s">
        <v>110</v>
      </c>
      <c r="E9" s="47" t="s">
        <v>111</v>
      </c>
      <c r="F9" s="47" t="s">
        <v>211</v>
      </c>
      <c r="G9" s="47" t="s">
        <v>212</v>
      </c>
      <c r="H9" s="114" t="s">
        <v>0</v>
      </c>
      <c r="I9" s="114"/>
      <c r="J9" s="49" t="s">
        <v>112</v>
      </c>
      <c r="K9" s="49" t="s">
        <v>113</v>
      </c>
      <c r="L9" s="49" t="s">
        <v>225</v>
      </c>
      <c r="M9" s="49" t="s">
        <v>251</v>
      </c>
      <c r="N9" s="49" t="s">
        <v>262</v>
      </c>
      <c r="O9" s="49" t="s">
        <v>263</v>
      </c>
      <c r="P9" s="49" t="s">
        <v>280</v>
      </c>
      <c r="Q9" s="49" t="s">
        <v>281</v>
      </c>
      <c r="R9" s="49" t="s">
        <v>282</v>
      </c>
      <c r="S9" s="47"/>
    </row>
    <row r="10" spans="1:38" x14ac:dyDescent="0.3">
      <c r="A10" s="56" t="s">
        <v>123</v>
      </c>
      <c r="B10" s="1">
        <v>131306</v>
      </c>
      <c r="C10" s="56" t="s">
        <v>283</v>
      </c>
      <c r="D10" s="4" t="s">
        <v>284</v>
      </c>
      <c r="E10" s="12">
        <v>40425</v>
      </c>
      <c r="F10" s="90" t="s">
        <v>216</v>
      </c>
      <c r="G10" s="108">
        <f>MAXA(J10:R10)</f>
        <v>2055</v>
      </c>
      <c r="H10" s="10" t="s">
        <v>0</v>
      </c>
      <c r="I10" s="10">
        <f>IF(H10="aff",1," ")</f>
        <v>1</v>
      </c>
      <c r="J10" s="108"/>
      <c r="K10" s="29"/>
      <c r="L10" s="29"/>
      <c r="M10" s="29"/>
      <c r="N10" s="29"/>
      <c r="O10" s="29"/>
      <c r="P10" s="29"/>
      <c r="Q10" s="29">
        <v>2050</v>
      </c>
      <c r="R10" s="29">
        <v>2055</v>
      </c>
      <c r="S10" s="1" t="s">
        <v>214</v>
      </c>
    </row>
    <row r="11" spans="1:38" s="7" customFormat="1" ht="13.2" x14ac:dyDescent="0.25">
      <c r="A11" s="57" t="s">
        <v>123</v>
      </c>
      <c r="B11" s="1">
        <v>131367</v>
      </c>
      <c r="C11" s="1" t="s">
        <v>128</v>
      </c>
      <c r="D11" s="1" t="s">
        <v>37</v>
      </c>
      <c r="E11" s="2">
        <v>39923</v>
      </c>
      <c r="F11" s="12" t="s">
        <v>217</v>
      </c>
      <c r="G11" s="107">
        <f t="shared" ref="G11:G17" si="0">MAXA(J11:R11)</f>
        <v>2282</v>
      </c>
      <c r="H11" s="9" t="s">
        <v>0</v>
      </c>
      <c r="I11" s="9">
        <v>1</v>
      </c>
      <c r="J11" s="88">
        <v>2230</v>
      </c>
      <c r="K11" s="29">
        <v>2160</v>
      </c>
      <c r="L11" s="29"/>
      <c r="M11" s="29">
        <v>2178</v>
      </c>
      <c r="N11" s="29">
        <v>2212</v>
      </c>
      <c r="O11" s="29">
        <v>2244</v>
      </c>
      <c r="P11" s="29">
        <v>2282</v>
      </c>
      <c r="Q11" s="29">
        <v>2260</v>
      </c>
      <c r="R11" s="29">
        <v>2266</v>
      </c>
      <c r="S11" s="1" t="s">
        <v>214</v>
      </c>
    </row>
    <row r="12" spans="1:38" s="7" customFormat="1" ht="13.2" x14ac:dyDescent="0.3">
      <c r="A12" s="57" t="s">
        <v>123</v>
      </c>
      <c r="B12" s="1">
        <v>131040</v>
      </c>
      <c r="C12" s="1" t="s">
        <v>29</v>
      </c>
      <c r="D12" s="1" t="s">
        <v>27</v>
      </c>
      <c r="E12" s="2">
        <v>39902</v>
      </c>
      <c r="F12" s="2" t="s">
        <v>217</v>
      </c>
      <c r="G12" s="107">
        <f t="shared" si="0"/>
        <v>2262</v>
      </c>
      <c r="H12" s="9" t="s">
        <v>0</v>
      </c>
      <c r="I12" s="9">
        <f>IF(H12="aff",1," ")</f>
        <v>1</v>
      </c>
      <c r="J12" s="88">
        <v>2205</v>
      </c>
      <c r="K12" s="29"/>
      <c r="L12" s="29">
        <v>2225</v>
      </c>
      <c r="M12" s="29">
        <v>2262</v>
      </c>
      <c r="N12" s="29">
        <v>2114</v>
      </c>
      <c r="O12" s="29"/>
      <c r="P12" s="29">
        <v>2256</v>
      </c>
      <c r="Q12" s="29"/>
      <c r="R12" s="29">
        <v>2235</v>
      </c>
      <c r="S12" s="1" t="s">
        <v>214</v>
      </c>
    </row>
    <row r="13" spans="1:38" s="7" customFormat="1" ht="13.2" x14ac:dyDescent="0.3">
      <c r="A13" s="57" t="s">
        <v>123</v>
      </c>
      <c r="B13" s="35">
        <v>131297</v>
      </c>
      <c r="C13" s="29" t="s">
        <v>7</v>
      </c>
      <c r="D13" s="29" t="s">
        <v>82</v>
      </c>
      <c r="E13" s="37">
        <v>40364</v>
      </c>
      <c r="F13" s="2" t="s">
        <v>217</v>
      </c>
      <c r="G13" s="107">
        <f t="shared" si="0"/>
        <v>2209</v>
      </c>
      <c r="H13" s="10" t="s">
        <v>0</v>
      </c>
      <c r="I13" s="10">
        <v>1</v>
      </c>
      <c r="J13" s="88">
        <v>2209</v>
      </c>
      <c r="K13" s="29">
        <v>2124</v>
      </c>
      <c r="L13" s="29"/>
      <c r="M13" s="29">
        <v>2182</v>
      </c>
      <c r="N13" s="29">
        <v>2029</v>
      </c>
      <c r="O13" s="29">
        <v>2084</v>
      </c>
      <c r="P13" s="29">
        <v>2098</v>
      </c>
      <c r="Q13" s="29"/>
      <c r="R13" s="29">
        <v>2115</v>
      </c>
      <c r="S13" s="1" t="s">
        <v>214</v>
      </c>
    </row>
    <row r="14" spans="1:38" s="7" customFormat="1" ht="14.4" customHeight="1" x14ac:dyDescent="0.25">
      <c r="A14" s="57" t="s">
        <v>123</v>
      </c>
      <c r="B14" s="24" t="s">
        <v>195</v>
      </c>
      <c r="C14" s="18" t="s">
        <v>193</v>
      </c>
      <c r="D14" s="18" t="s">
        <v>96</v>
      </c>
      <c r="E14" s="12">
        <v>39217</v>
      </c>
      <c r="F14" s="2" t="s">
        <v>206</v>
      </c>
      <c r="G14" s="107">
        <f t="shared" si="0"/>
        <v>2367</v>
      </c>
      <c r="H14" s="10" t="s">
        <v>0</v>
      </c>
      <c r="I14" s="3">
        <v>1</v>
      </c>
      <c r="J14" s="1"/>
      <c r="K14" s="29">
        <v>2254</v>
      </c>
      <c r="L14" s="29"/>
      <c r="M14" s="29">
        <v>2269</v>
      </c>
      <c r="N14" s="29">
        <v>2238</v>
      </c>
      <c r="O14" s="29"/>
      <c r="P14" s="29"/>
      <c r="Q14" s="29"/>
      <c r="R14" s="29">
        <v>2367</v>
      </c>
      <c r="S14" s="1" t="s">
        <v>214</v>
      </c>
    </row>
    <row r="15" spans="1:38" s="22" customFormat="1" ht="13.2" x14ac:dyDescent="0.25">
      <c r="A15" s="56" t="s">
        <v>123</v>
      </c>
      <c r="B15" s="1">
        <v>131570</v>
      </c>
      <c r="C15" s="1" t="s">
        <v>258</v>
      </c>
      <c r="D15" s="1" t="s">
        <v>259</v>
      </c>
      <c r="E15" s="2">
        <v>39595</v>
      </c>
      <c r="F15" s="89" t="s">
        <v>206</v>
      </c>
      <c r="G15" s="107">
        <f t="shared" si="0"/>
        <v>2173</v>
      </c>
      <c r="H15" s="14" t="s">
        <v>0</v>
      </c>
      <c r="I15" s="9">
        <v>1</v>
      </c>
      <c r="J15" s="1"/>
      <c r="K15" s="29"/>
      <c r="L15" s="29"/>
      <c r="M15" s="30">
        <v>2081</v>
      </c>
      <c r="N15" s="30">
        <v>2049</v>
      </c>
      <c r="O15" s="30">
        <v>2086</v>
      </c>
      <c r="P15" s="30">
        <v>2157</v>
      </c>
      <c r="Q15" s="30"/>
      <c r="R15" s="30">
        <v>2173</v>
      </c>
      <c r="S15" s="1" t="s">
        <v>214</v>
      </c>
      <c r="T15" s="7"/>
      <c r="U15" s="7"/>
      <c r="V15" s="7"/>
      <c r="W15" s="7"/>
      <c r="X15" s="7"/>
      <c r="Y15" s="7"/>
      <c r="Z15" s="7"/>
      <c r="AA15" s="7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38" s="6" customFormat="1" ht="13.2" x14ac:dyDescent="0.3">
      <c r="A16" s="57" t="s">
        <v>123</v>
      </c>
      <c r="B16" s="1">
        <v>131334</v>
      </c>
      <c r="C16" s="1" t="s">
        <v>39</v>
      </c>
      <c r="D16" s="1" t="s">
        <v>40</v>
      </c>
      <c r="E16" s="2">
        <v>39433</v>
      </c>
      <c r="F16" s="2" t="s">
        <v>206</v>
      </c>
      <c r="G16" s="107">
        <f t="shared" si="0"/>
        <v>2171</v>
      </c>
      <c r="H16" s="14" t="s">
        <v>0</v>
      </c>
      <c r="I16" s="9">
        <v>1</v>
      </c>
      <c r="J16" s="88">
        <v>2036</v>
      </c>
      <c r="K16" s="29"/>
      <c r="L16" s="29">
        <v>2051</v>
      </c>
      <c r="M16" s="29"/>
      <c r="N16" s="29">
        <v>2068</v>
      </c>
      <c r="O16" s="29">
        <v>2028</v>
      </c>
      <c r="P16" s="29">
        <v>2121</v>
      </c>
      <c r="Q16" s="29">
        <v>2134</v>
      </c>
      <c r="R16" s="29">
        <v>2171</v>
      </c>
      <c r="S16" s="1" t="s">
        <v>214</v>
      </c>
      <c r="T16" s="7"/>
      <c r="U16" s="7"/>
      <c r="V16" s="7"/>
      <c r="W16" s="7"/>
      <c r="X16" s="7"/>
      <c r="Y16" s="7"/>
      <c r="Z16" s="7"/>
      <c r="AA16" s="7"/>
    </row>
    <row r="17" spans="1:38" s="7" customFormat="1" ht="13.2" x14ac:dyDescent="0.3">
      <c r="A17" s="57" t="s">
        <v>123</v>
      </c>
      <c r="B17" s="35">
        <v>130999</v>
      </c>
      <c r="C17" s="29" t="s">
        <v>89</v>
      </c>
      <c r="D17" s="29" t="s">
        <v>84</v>
      </c>
      <c r="E17" s="37">
        <v>39821</v>
      </c>
      <c r="F17" s="2" t="s">
        <v>217</v>
      </c>
      <c r="G17" s="110">
        <f t="shared" si="0"/>
        <v>2203</v>
      </c>
      <c r="H17" s="110"/>
      <c r="I17" s="110" t="str">
        <f>IF(H17="aff",1," ")</f>
        <v xml:space="preserve"> </v>
      </c>
      <c r="J17" s="110">
        <v>2203</v>
      </c>
      <c r="K17" s="29"/>
      <c r="L17" s="29"/>
      <c r="M17" s="29">
        <v>2189</v>
      </c>
      <c r="N17" s="29"/>
      <c r="O17" s="29"/>
      <c r="P17" s="29"/>
      <c r="Q17" s="29"/>
      <c r="R17" s="29"/>
      <c r="S17" s="29" t="s">
        <v>210</v>
      </c>
    </row>
    <row r="18" spans="1:38" s="7" customFormat="1" ht="13.2" x14ac:dyDescent="0.3">
      <c r="A18" s="57" t="s">
        <v>123</v>
      </c>
      <c r="B18" s="35">
        <v>131490</v>
      </c>
      <c r="C18" s="32" t="s">
        <v>69</v>
      </c>
      <c r="D18" s="32" t="s">
        <v>90</v>
      </c>
      <c r="E18" s="38" t="s">
        <v>91</v>
      </c>
      <c r="F18" s="2" t="s">
        <v>217</v>
      </c>
      <c r="G18" s="105">
        <f>MAXA(J18:R18)</f>
        <v>2154</v>
      </c>
      <c r="H18" s="10" t="s">
        <v>0</v>
      </c>
      <c r="I18" s="10">
        <f>IF(H18="aff",1," ")</f>
        <v>1</v>
      </c>
      <c r="J18" s="88">
        <v>2106</v>
      </c>
      <c r="K18" s="29"/>
      <c r="L18" s="29">
        <v>2111</v>
      </c>
      <c r="M18" s="29"/>
      <c r="N18" s="29"/>
      <c r="O18" s="29"/>
      <c r="P18" s="29">
        <v>2120</v>
      </c>
      <c r="Q18" s="29"/>
      <c r="R18" s="29">
        <v>2154</v>
      </c>
      <c r="S18" s="29" t="s">
        <v>210</v>
      </c>
    </row>
    <row r="19" spans="1:38" x14ac:dyDescent="0.3">
      <c r="G19" s="60">
        <f>SUM(G10:G18)</f>
        <v>19876</v>
      </c>
    </row>
    <row r="20" spans="1:38" x14ac:dyDescent="0.3">
      <c r="A20" s="116" t="s">
        <v>213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</row>
    <row r="21" spans="1:38" s="7" customFormat="1" ht="13.2" x14ac:dyDescent="0.3">
      <c r="A21" s="56" t="s">
        <v>123</v>
      </c>
      <c r="B21" s="35">
        <v>131347</v>
      </c>
      <c r="C21" s="79" t="s">
        <v>131</v>
      </c>
      <c r="D21" s="32" t="s">
        <v>132</v>
      </c>
      <c r="E21" s="38">
        <v>40109</v>
      </c>
      <c r="F21" s="89" t="s">
        <v>217</v>
      </c>
      <c r="G21" s="107">
        <f t="shared" ref="G21:G35" si="1">MAXA(J21:R21)</f>
        <v>2138</v>
      </c>
      <c r="H21" s="10" t="s">
        <v>0</v>
      </c>
      <c r="I21" s="10">
        <f>IF(H21="aff",1," ")</f>
        <v>1</v>
      </c>
      <c r="J21" s="88">
        <v>2050</v>
      </c>
      <c r="K21" s="29"/>
      <c r="L21" s="29"/>
      <c r="M21" s="29">
        <v>2093</v>
      </c>
      <c r="N21" s="29"/>
      <c r="O21" s="29">
        <v>2038</v>
      </c>
      <c r="P21" s="29">
        <v>2138</v>
      </c>
      <c r="Q21" s="29"/>
      <c r="R21" s="29">
        <v>2102</v>
      </c>
      <c r="S21" s="29"/>
    </row>
    <row r="22" spans="1:38" s="7" customFormat="1" ht="13.2" x14ac:dyDescent="0.25">
      <c r="A22" s="57" t="s">
        <v>123</v>
      </c>
      <c r="B22" s="126">
        <v>130448</v>
      </c>
      <c r="C22" s="80" t="s">
        <v>182</v>
      </c>
      <c r="D22" s="11" t="s">
        <v>183</v>
      </c>
      <c r="E22" s="12">
        <v>39767</v>
      </c>
      <c r="F22" s="89" t="s">
        <v>217</v>
      </c>
      <c r="G22" s="107">
        <f t="shared" si="1"/>
        <v>2113</v>
      </c>
      <c r="H22" s="20" t="s">
        <v>0</v>
      </c>
      <c r="I22" s="20">
        <f>IF(H22="aff",1," ")</f>
        <v>1</v>
      </c>
      <c r="J22" s="18"/>
      <c r="K22" s="30">
        <v>2079</v>
      </c>
      <c r="L22" s="30">
        <v>2061</v>
      </c>
      <c r="M22" s="30"/>
      <c r="N22" s="30">
        <v>2034</v>
      </c>
      <c r="O22" s="30">
        <v>2061</v>
      </c>
      <c r="P22" s="30">
        <v>2113</v>
      </c>
      <c r="Q22" s="30"/>
      <c r="R22" s="30"/>
      <c r="S22" s="1"/>
    </row>
    <row r="23" spans="1:38" x14ac:dyDescent="0.3">
      <c r="A23" s="11" t="s">
        <v>123</v>
      </c>
      <c r="B23" s="126">
        <v>131031</v>
      </c>
      <c r="C23" s="11" t="s">
        <v>226</v>
      </c>
      <c r="D23" s="11" t="s">
        <v>227</v>
      </c>
      <c r="E23" s="12">
        <v>39149</v>
      </c>
      <c r="F23" s="2" t="s">
        <v>206</v>
      </c>
      <c r="G23" s="107">
        <f t="shared" si="1"/>
        <v>2087</v>
      </c>
      <c r="H23" s="14" t="s">
        <v>0</v>
      </c>
      <c r="I23" s="9">
        <v>1</v>
      </c>
      <c r="J23" s="88"/>
      <c r="K23" s="29"/>
      <c r="L23" s="29">
        <v>2043</v>
      </c>
      <c r="M23" s="29">
        <v>2087</v>
      </c>
      <c r="N23" s="29">
        <v>2050</v>
      </c>
      <c r="O23" s="29"/>
      <c r="P23" s="29"/>
      <c r="Q23" s="29"/>
      <c r="R23" s="29"/>
      <c r="S23" s="1"/>
    </row>
    <row r="24" spans="1:38" s="6" customFormat="1" x14ac:dyDescent="0.3">
      <c r="A24" s="11" t="s">
        <v>123</v>
      </c>
      <c r="B24" s="17">
        <v>131397</v>
      </c>
      <c r="C24" s="94" t="s">
        <v>273</v>
      </c>
      <c r="D24" s="11" t="s">
        <v>274</v>
      </c>
      <c r="E24" s="12">
        <v>39483</v>
      </c>
      <c r="F24" s="12" t="s">
        <v>206</v>
      </c>
      <c r="G24" s="107">
        <f t="shared" si="1"/>
        <v>2071</v>
      </c>
      <c r="H24" s="20" t="s">
        <v>0</v>
      </c>
      <c r="I24" s="20">
        <v>1</v>
      </c>
      <c r="J24" s="18"/>
      <c r="K24" s="30"/>
      <c r="L24" s="30"/>
      <c r="M24" s="29"/>
      <c r="N24" s="29">
        <v>2012</v>
      </c>
      <c r="O24" s="29">
        <v>1971</v>
      </c>
      <c r="P24" s="29">
        <v>2070</v>
      </c>
      <c r="Q24" s="29"/>
      <c r="R24" s="29">
        <v>2071</v>
      </c>
      <c r="S24" s="95"/>
      <c r="T24" s="63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</row>
    <row r="25" spans="1:38" s="7" customFormat="1" ht="13.2" x14ac:dyDescent="0.25">
      <c r="A25" s="56" t="s">
        <v>123</v>
      </c>
      <c r="B25" s="4">
        <v>131371</v>
      </c>
      <c r="C25" s="56" t="s">
        <v>122</v>
      </c>
      <c r="D25" s="4" t="s">
        <v>5</v>
      </c>
      <c r="E25" s="5">
        <v>40028</v>
      </c>
      <c r="F25" s="89" t="s">
        <v>217</v>
      </c>
      <c r="G25" s="107">
        <f t="shared" si="1"/>
        <v>2051</v>
      </c>
      <c r="H25" s="9" t="s">
        <v>0</v>
      </c>
      <c r="I25" s="9">
        <v>1</v>
      </c>
      <c r="J25" s="92">
        <v>2016</v>
      </c>
      <c r="K25" s="29"/>
      <c r="L25" s="29">
        <v>2051</v>
      </c>
      <c r="M25" s="29"/>
      <c r="N25" s="29"/>
      <c r="O25" s="29"/>
      <c r="P25" s="29"/>
      <c r="Q25" s="29"/>
      <c r="R25" s="29"/>
      <c r="S25" s="1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</row>
    <row r="26" spans="1:38" x14ac:dyDescent="0.3">
      <c r="A26" s="57" t="s">
        <v>123</v>
      </c>
      <c r="B26" s="1">
        <v>130454</v>
      </c>
      <c r="C26" s="56" t="s">
        <v>46</v>
      </c>
      <c r="D26" s="4" t="s">
        <v>97</v>
      </c>
      <c r="E26" s="5">
        <v>39205</v>
      </c>
      <c r="F26" s="89" t="s">
        <v>206</v>
      </c>
      <c r="G26" s="107">
        <f t="shared" si="1"/>
        <v>2048</v>
      </c>
      <c r="H26" s="10" t="s">
        <v>0</v>
      </c>
      <c r="I26" s="10">
        <f>IF(H26="aff",1," ")</f>
        <v>1</v>
      </c>
      <c r="J26" s="105">
        <v>1940</v>
      </c>
      <c r="K26" s="29">
        <v>1922</v>
      </c>
      <c r="L26" s="29">
        <v>1892</v>
      </c>
      <c r="M26" s="29"/>
      <c r="N26" s="29"/>
      <c r="O26" s="29">
        <v>1844</v>
      </c>
      <c r="P26" s="29">
        <v>1884</v>
      </c>
      <c r="Q26" s="29"/>
      <c r="R26" s="29">
        <v>2048</v>
      </c>
      <c r="S26" s="1"/>
      <c r="T26" s="1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</row>
    <row r="27" spans="1:38" s="13" customFormat="1" ht="13.2" x14ac:dyDescent="0.25">
      <c r="A27" s="56" t="s">
        <v>123</v>
      </c>
      <c r="B27" s="35">
        <v>131408</v>
      </c>
      <c r="C27" s="79" t="s">
        <v>39</v>
      </c>
      <c r="D27" s="32" t="s">
        <v>85</v>
      </c>
      <c r="E27" s="37">
        <v>39977</v>
      </c>
      <c r="F27" s="89" t="s">
        <v>217</v>
      </c>
      <c r="G27" s="107">
        <f t="shared" si="1"/>
        <v>2035</v>
      </c>
      <c r="H27" s="10" t="s">
        <v>0</v>
      </c>
      <c r="I27" s="10">
        <f>IF(H27="aff",1," ")</f>
        <v>1</v>
      </c>
      <c r="J27" s="88">
        <v>1943</v>
      </c>
      <c r="K27" s="29"/>
      <c r="L27" s="29">
        <v>2012</v>
      </c>
      <c r="M27" s="29"/>
      <c r="N27" s="29"/>
      <c r="O27" s="29">
        <v>1982</v>
      </c>
      <c r="P27" s="29">
        <v>2035</v>
      </c>
      <c r="Q27" s="29">
        <v>1960</v>
      </c>
      <c r="R27" s="29"/>
      <c r="S27" s="29"/>
      <c r="T27" s="106"/>
    </row>
    <row r="28" spans="1:38" s="7" customFormat="1" ht="13.2" x14ac:dyDescent="0.25">
      <c r="A28" s="56" t="s">
        <v>123</v>
      </c>
      <c r="B28" s="1">
        <v>131491</v>
      </c>
      <c r="C28" s="56" t="s">
        <v>69</v>
      </c>
      <c r="D28" s="4" t="s">
        <v>70</v>
      </c>
      <c r="E28" s="5" t="s">
        <v>71</v>
      </c>
      <c r="F28" s="90" t="s">
        <v>216</v>
      </c>
      <c r="G28" s="107">
        <f t="shared" si="1"/>
        <v>2021</v>
      </c>
      <c r="H28" s="10" t="s">
        <v>0</v>
      </c>
      <c r="I28" s="10">
        <f>IF(H28="aff",1," ")</f>
        <v>1</v>
      </c>
      <c r="J28" s="3">
        <v>1779</v>
      </c>
      <c r="K28" s="29"/>
      <c r="L28" s="29">
        <v>1819</v>
      </c>
      <c r="M28" s="29"/>
      <c r="N28" s="29"/>
      <c r="O28" s="29"/>
      <c r="P28" s="29">
        <v>1931</v>
      </c>
      <c r="Q28" s="29"/>
      <c r="R28" s="29">
        <v>2021</v>
      </c>
      <c r="S28" s="1"/>
    </row>
    <row r="29" spans="1:38" s="7" customFormat="1" ht="13.2" x14ac:dyDescent="0.3">
      <c r="A29" s="56" t="s">
        <v>123</v>
      </c>
      <c r="B29" s="35">
        <v>131425</v>
      </c>
      <c r="C29" s="16" t="s">
        <v>173</v>
      </c>
      <c r="D29" s="29" t="s">
        <v>76</v>
      </c>
      <c r="E29" s="37">
        <v>39986</v>
      </c>
      <c r="F29" s="89" t="s">
        <v>217</v>
      </c>
      <c r="G29" s="107">
        <f t="shared" si="1"/>
        <v>2004</v>
      </c>
      <c r="H29" s="10" t="s">
        <v>0</v>
      </c>
      <c r="I29" s="10">
        <v>1</v>
      </c>
      <c r="J29" s="92"/>
      <c r="K29" s="29">
        <v>2004</v>
      </c>
      <c r="L29" s="29"/>
      <c r="M29" s="29"/>
      <c r="N29" s="29"/>
      <c r="O29" s="29"/>
      <c r="P29" s="29"/>
      <c r="Q29" s="29"/>
      <c r="R29" s="29"/>
      <c r="S29" s="29"/>
    </row>
    <row r="30" spans="1:38" s="7" customFormat="1" ht="13.2" x14ac:dyDescent="0.3">
      <c r="A30" s="56" t="s">
        <v>123</v>
      </c>
      <c r="B30" s="35">
        <v>131424</v>
      </c>
      <c r="C30" s="16" t="s">
        <v>173</v>
      </c>
      <c r="D30" s="29" t="s">
        <v>174</v>
      </c>
      <c r="E30" s="37">
        <v>39986</v>
      </c>
      <c r="F30" s="89" t="s">
        <v>217</v>
      </c>
      <c r="G30" s="107">
        <f t="shared" si="1"/>
        <v>1970</v>
      </c>
      <c r="H30" s="10" t="s">
        <v>0</v>
      </c>
      <c r="I30" s="10">
        <v>1</v>
      </c>
      <c r="J30" s="110"/>
      <c r="K30" s="29">
        <v>1970</v>
      </c>
      <c r="L30" s="29"/>
      <c r="M30" s="29"/>
      <c r="N30" s="29"/>
      <c r="O30" s="29"/>
      <c r="P30" s="29"/>
      <c r="Q30" s="29"/>
      <c r="R30" s="29"/>
      <c r="S30" s="29"/>
    </row>
    <row r="31" spans="1:38" s="13" customFormat="1" ht="13.2" x14ac:dyDescent="0.25">
      <c r="A31" s="56" t="s">
        <v>123</v>
      </c>
      <c r="B31" s="24">
        <v>131375</v>
      </c>
      <c r="C31" s="80" t="s">
        <v>193</v>
      </c>
      <c r="D31" s="11" t="s">
        <v>194</v>
      </c>
      <c r="E31" s="12">
        <v>40318</v>
      </c>
      <c r="F31" s="89" t="s">
        <v>217</v>
      </c>
      <c r="G31" s="107">
        <f t="shared" si="1"/>
        <v>1932</v>
      </c>
      <c r="H31" s="21" t="s">
        <v>0</v>
      </c>
      <c r="I31" s="20">
        <f>IF(H31="aff",1," ")</f>
        <v>1</v>
      </c>
      <c r="J31" s="18"/>
      <c r="K31" s="30">
        <v>1932</v>
      </c>
      <c r="L31" s="30"/>
      <c r="M31" s="30"/>
      <c r="N31" s="30"/>
      <c r="O31" s="30"/>
      <c r="P31" s="30"/>
      <c r="Q31" s="30"/>
      <c r="R31" s="30"/>
      <c r="S31" s="11"/>
    </row>
    <row r="32" spans="1:38" s="7" customFormat="1" ht="13.2" x14ac:dyDescent="0.25">
      <c r="A32" s="56" t="s">
        <v>123</v>
      </c>
      <c r="B32" s="35">
        <v>131407</v>
      </c>
      <c r="C32" s="79" t="s">
        <v>39</v>
      </c>
      <c r="D32" s="29" t="s">
        <v>133</v>
      </c>
      <c r="E32" s="37">
        <v>40335</v>
      </c>
      <c r="F32" s="89" t="s">
        <v>217</v>
      </c>
      <c r="G32" s="105">
        <f t="shared" si="1"/>
        <v>1932</v>
      </c>
      <c r="H32" s="10" t="s">
        <v>0</v>
      </c>
      <c r="I32" s="10">
        <f>IF(H32="aff",1," ")</f>
        <v>1</v>
      </c>
      <c r="J32" s="88">
        <v>1875</v>
      </c>
      <c r="K32" s="29"/>
      <c r="L32" s="29">
        <v>1932</v>
      </c>
      <c r="M32" s="30"/>
      <c r="N32" s="30"/>
      <c r="O32" s="30">
        <v>1853</v>
      </c>
      <c r="P32" s="30">
        <v>1833</v>
      </c>
      <c r="Q32" s="30"/>
      <c r="R32" s="30"/>
      <c r="S32" s="29"/>
    </row>
    <row r="33" spans="1:38" s="7" customFormat="1" ht="13.2" x14ac:dyDescent="0.3">
      <c r="A33" s="56" t="s">
        <v>123</v>
      </c>
      <c r="B33" s="1">
        <v>130465</v>
      </c>
      <c r="C33" s="57" t="s">
        <v>46</v>
      </c>
      <c r="D33" s="1" t="s">
        <v>47</v>
      </c>
      <c r="E33" s="2">
        <v>39724</v>
      </c>
      <c r="F33" s="89" t="s">
        <v>217</v>
      </c>
      <c r="G33" s="107">
        <f t="shared" si="1"/>
        <v>1929</v>
      </c>
      <c r="H33" s="9" t="s">
        <v>0</v>
      </c>
      <c r="I33" s="9">
        <f>IF(H33="aff",1," ")</f>
        <v>1</v>
      </c>
      <c r="J33" s="3">
        <v>1929</v>
      </c>
      <c r="K33" s="29"/>
      <c r="L33" s="29">
        <v>1912</v>
      </c>
      <c r="M33" s="29"/>
      <c r="N33" s="29"/>
      <c r="O33" s="29"/>
      <c r="P33" s="29"/>
      <c r="Q33" s="29"/>
      <c r="R33" s="29"/>
      <c r="S33" s="1"/>
    </row>
    <row r="34" spans="1:38" s="7" customFormat="1" ht="13.2" x14ac:dyDescent="0.25">
      <c r="A34" s="56" t="s">
        <v>123</v>
      </c>
      <c r="B34" s="1">
        <v>130850</v>
      </c>
      <c r="C34" s="4" t="s">
        <v>200</v>
      </c>
      <c r="D34" s="4" t="s">
        <v>201</v>
      </c>
      <c r="E34" s="12">
        <v>40678</v>
      </c>
      <c r="F34" s="12" t="s">
        <v>216</v>
      </c>
      <c r="G34" s="107">
        <f t="shared" si="1"/>
        <v>1919</v>
      </c>
      <c r="H34" s="9"/>
      <c r="I34" s="9"/>
      <c r="J34" s="3"/>
      <c r="K34" s="29">
        <v>1919</v>
      </c>
      <c r="L34" s="29"/>
      <c r="M34" s="29"/>
      <c r="N34" s="29"/>
      <c r="O34" s="29"/>
      <c r="P34" s="29"/>
      <c r="Q34" s="29"/>
      <c r="R34" s="29"/>
      <c r="S34" s="1"/>
    </row>
    <row r="35" spans="1:38" s="7" customFormat="1" ht="13.2" x14ac:dyDescent="0.25">
      <c r="A35" s="56" t="s">
        <v>123</v>
      </c>
      <c r="B35" s="1">
        <v>131510</v>
      </c>
      <c r="C35" s="57" t="s">
        <v>21</v>
      </c>
      <c r="D35" s="1" t="s">
        <v>169</v>
      </c>
      <c r="E35" s="2">
        <v>40324</v>
      </c>
      <c r="F35" s="89" t="s">
        <v>217</v>
      </c>
      <c r="G35" s="107">
        <f t="shared" si="1"/>
        <v>1866</v>
      </c>
      <c r="H35" s="9" t="s">
        <v>0</v>
      </c>
      <c r="I35" s="9">
        <v>1</v>
      </c>
      <c r="J35" s="88"/>
      <c r="K35" s="29"/>
      <c r="L35" s="29"/>
      <c r="M35" s="29">
        <v>1866</v>
      </c>
      <c r="N35" s="29"/>
      <c r="O35" s="29"/>
      <c r="P35" s="29"/>
      <c r="Q35" s="29"/>
      <c r="R35" s="29"/>
      <c r="S35" s="1"/>
      <c r="T35" s="73"/>
      <c r="U35" s="72"/>
      <c r="V35" s="13"/>
      <c r="W35" s="13"/>
    </row>
    <row r="36" spans="1:38" s="7" customFormat="1" ht="13.2" x14ac:dyDescent="0.3">
      <c r="A36" s="74" t="s">
        <v>123</v>
      </c>
      <c r="B36" s="74">
        <v>131610</v>
      </c>
      <c r="C36" s="74" t="s">
        <v>285</v>
      </c>
      <c r="D36" s="74" t="s">
        <v>22</v>
      </c>
      <c r="E36" s="74"/>
      <c r="F36" s="98" t="s">
        <v>216</v>
      </c>
      <c r="G36" s="99">
        <f>MAXA(J36:S36)</f>
        <v>1861</v>
      </c>
      <c r="H36" s="14"/>
      <c r="I36" s="14"/>
      <c r="J36" s="99"/>
      <c r="K36" s="101"/>
      <c r="L36" s="101"/>
      <c r="M36" s="101"/>
      <c r="N36" s="101"/>
      <c r="O36" s="101"/>
      <c r="P36" s="109"/>
      <c r="Q36" s="100">
        <v>1861</v>
      </c>
      <c r="R36" s="4"/>
      <c r="S36" s="4"/>
    </row>
    <row r="37" spans="1:38" s="7" customFormat="1" ht="13.2" x14ac:dyDescent="0.25">
      <c r="A37" s="56" t="s">
        <v>123</v>
      </c>
      <c r="B37" s="1">
        <v>130453</v>
      </c>
      <c r="C37" s="57" t="s">
        <v>151</v>
      </c>
      <c r="D37" s="1" t="s">
        <v>152</v>
      </c>
      <c r="E37" s="25">
        <v>39407</v>
      </c>
      <c r="F37" s="89" t="s">
        <v>206</v>
      </c>
      <c r="G37" s="107">
        <f t="shared" ref="G37:G43" si="2">MAXA(J37:R37)</f>
        <v>1819</v>
      </c>
      <c r="H37" s="10" t="s">
        <v>0</v>
      </c>
      <c r="I37" s="10">
        <v>1</v>
      </c>
      <c r="J37" s="3"/>
      <c r="K37" s="29"/>
      <c r="L37" s="29">
        <v>1763</v>
      </c>
      <c r="M37" s="29">
        <v>1756</v>
      </c>
      <c r="N37" s="29">
        <v>1713</v>
      </c>
      <c r="O37" s="29">
        <v>1697</v>
      </c>
      <c r="P37" s="29">
        <v>1756</v>
      </c>
      <c r="Q37" s="29">
        <v>1819</v>
      </c>
      <c r="R37" s="29">
        <v>1779</v>
      </c>
      <c r="S37" s="1"/>
    </row>
    <row r="38" spans="1:38" s="7" customFormat="1" ht="13.2" x14ac:dyDescent="0.25">
      <c r="A38" s="56" t="s">
        <v>123</v>
      </c>
      <c r="B38" s="1">
        <v>131507</v>
      </c>
      <c r="C38" s="57" t="s">
        <v>77</v>
      </c>
      <c r="D38" s="1" t="s">
        <v>78</v>
      </c>
      <c r="E38" s="2">
        <v>40619</v>
      </c>
      <c r="F38" s="90" t="s">
        <v>216</v>
      </c>
      <c r="G38" s="107">
        <f t="shared" si="2"/>
        <v>1631</v>
      </c>
      <c r="H38" s="10" t="s">
        <v>0</v>
      </c>
      <c r="I38" s="10">
        <f>IF(H38="aff",1," ")</f>
        <v>1</v>
      </c>
      <c r="J38" s="3">
        <v>1631</v>
      </c>
      <c r="K38" s="29">
        <v>1587</v>
      </c>
      <c r="L38" s="29"/>
      <c r="M38" s="29"/>
      <c r="N38" s="29"/>
      <c r="O38" s="29"/>
      <c r="P38" s="29"/>
      <c r="Q38" s="29"/>
      <c r="R38" s="29"/>
      <c r="S38" s="1"/>
      <c r="T38" s="6"/>
      <c r="U38" s="6"/>
      <c r="V38" s="6"/>
      <c r="W38" s="6"/>
      <c r="X38" s="6"/>
      <c r="Y38" s="6"/>
      <c r="Z38" s="6"/>
      <c r="AA38" s="6"/>
    </row>
    <row r="39" spans="1:38" s="13" customFormat="1" ht="13.2" x14ac:dyDescent="0.25">
      <c r="A39" s="56" t="s">
        <v>123</v>
      </c>
      <c r="B39" s="1">
        <v>131445</v>
      </c>
      <c r="C39" s="57" t="s">
        <v>125</v>
      </c>
      <c r="D39" s="1" t="s">
        <v>126</v>
      </c>
      <c r="E39" s="2">
        <v>39487</v>
      </c>
      <c r="F39" s="89" t="s">
        <v>206</v>
      </c>
      <c r="G39" s="107">
        <f t="shared" si="2"/>
        <v>1582</v>
      </c>
      <c r="H39" s="14" t="s">
        <v>0</v>
      </c>
      <c r="I39" s="9">
        <v>1</v>
      </c>
      <c r="J39" s="92">
        <v>1582</v>
      </c>
      <c r="K39" s="29">
        <v>1476</v>
      </c>
      <c r="L39" s="29"/>
      <c r="M39" s="29"/>
      <c r="N39" s="29"/>
      <c r="O39" s="29"/>
      <c r="P39" s="29"/>
      <c r="Q39" s="29"/>
      <c r="R39" s="29"/>
      <c r="S39" s="1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s="7" customFormat="1" ht="13.2" x14ac:dyDescent="0.25">
      <c r="A40" s="4" t="s">
        <v>228</v>
      </c>
      <c r="B40" s="24">
        <v>131444</v>
      </c>
      <c r="C40" s="56" t="s">
        <v>229</v>
      </c>
      <c r="D40" s="4" t="s">
        <v>230</v>
      </c>
      <c r="E40" s="5" t="s">
        <v>231</v>
      </c>
      <c r="F40" s="91" t="s">
        <v>206</v>
      </c>
      <c r="G40" s="107">
        <f t="shared" si="2"/>
        <v>1530</v>
      </c>
      <c r="H40" s="20" t="s">
        <v>0</v>
      </c>
      <c r="I40" s="20">
        <f>IF(H40="aff",1," ")</f>
        <v>1</v>
      </c>
      <c r="J40" s="18"/>
      <c r="K40" s="30"/>
      <c r="L40" s="30">
        <v>1530</v>
      </c>
      <c r="M40" s="30"/>
      <c r="N40" s="30"/>
      <c r="O40" s="30"/>
      <c r="P40" s="30"/>
      <c r="Q40" s="30"/>
      <c r="R40" s="30"/>
      <c r="S40" s="11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</row>
    <row r="41" spans="1:38" s="7" customFormat="1" ht="13.2" x14ac:dyDescent="0.25">
      <c r="A41" s="56" t="s">
        <v>123</v>
      </c>
      <c r="B41" s="1">
        <v>131392</v>
      </c>
      <c r="C41" s="57" t="s">
        <v>167</v>
      </c>
      <c r="D41" s="1" t="s">
        <v>168</v>
      </c>
      <c r="E41" s="2">
        <v>40601</v>
      </c>
      <c r="F41" s="90" t="s">
        <v>216</v>
      </c>
      <c r="G41" s="107">
        <f t="shared" si="2"/>
        <v>1461</v>
      </c>
      <c r="H41" s="9" t="s">
        <v>0</v>
      </c>
      <c r="I41" s="9">
        <v>1</v>
      </c>
      <c r="J41" s="3"/>
      <c r="K41" s="29">
        <v>1451</v>
      </c>
      <c r="L41" s="29"/>
      <c r="M41" s="29"/>
      <c r="N41" s="29"/>
      <c r="O41" s="29"/>
      <c r="P41" s="29"/>
      <c r="Q41" s="29">
        <v>1461</v>
      </c>
      <c r="R41" s="29"/>
      <c r="S41" s="1"/>
    </row>
    <row r="42" spans="1:38" s="13" customFormat="1" ht="13.2" x14ac:dyDescent="0.25">
      <c r="A42" s="56" t="s">
        <v>123</v>
      </c>
      <c r="B42" s="1">
        <v>131244</v>
      </c>
      <c r="C42" s="57" t="s">
        <v>32</v>
      </c>
      <c r="D42" s="1" t="s">
        <v>72</v>
      </c>
      <c r="E42" s="2">
        <v>40547</v>
      </c>
      <c r="F42" s="90" t="s">
        <v>216</v>
      </c>
      <c r="G42" s="107">
        <f t="shared" si="2"/>
        <v>1419</v>
      </c>
      <c r="H42" s="10"/>
      <c r="I42" s="10" t="str">
        <f>IF(H42="aff",1," ")</f>
        <v xml:space="preserve"> </v>
      </c>
      <c r="J42" s="3">
        <v>1419</v>
      </c>
      <c r="K42" s="29"/>
      <c r="L42" s="29"/>
      <c r="M42" s="29"/>
      <c r="N42" s="29"/>
      <c r="O42" s="29"/>
      <c r="P42" s="29"/>
      <c r="Q42" s="29"/>
      <c r="R42" s="29"/>
      <c r="S42" s="1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s="7" customFormat="1" ht="13.2" x14ac:dyDescent="0.25">
      <c r="A43" s="56" t="s">
        <v>123</v>
      </c>
      <c r="B43" s="1">
        <v>131452</v>
      </c>
      <c r="C43" s="57" t="s">
        <v>199</v>
      </c>
      <c r="D43" s="1" t="s">
        <v>171</v>
      </c>
      <c r="E43" s="23" t="s">
        <v>204</v>
      </c>
      <c r="F43" s="90" t="s">
        <v>216</v>
      </c>
      <c r="G43" s="107">
        <f t="shared" si="2"/>
        <v>1212</v>
      </c>
      <c r="H43" s="9"/>
      <c r="I43" s="9"/>
      <c r="J43" s="92"/>
      <c r="K43" s="29">
        <v>1212</v>
      </c>
      <c r="L43" s="29"/>
      <c r="M43" s="29"/>
      <c r="N43" s="29"/>
      <c r="O43" s="29"/>
      <c r="P43" s="29"/>
      <c r="Q43" s="29"/>
      <c r="R43" s="29"/>
      <c r="S43" s="1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</row>
    <row r="45" spans="1:38" x14ac:dyDescent="0.3">
      <c r="A45" s="121" t="s">
        <v>246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2"/>
    </row>
    <row r="46" spans="1:38" x14ac:dyDescent="0.3">
      <c r="A46" s="47" t="s">
        <v>107</v>
      </c>
      <c r="B46" s="47" t="s">
        <v>108</v>
      </c>
      <c r="C46" s="47" t="s">
        <v>109</v>
      </c>
      <c r="D46" s="47" t="s">
        <v>110</v>
      </c>
      <c r="E46" s="47" t="s">
        <v>111</v>
      </c>
      <c r="F46" s="47" t="s">
        <v>211</v>
      </c>
      <c r="G46" s="47" t="s">
        <v>212</v>
      </c>
      <c r="H46" s="114" t="s">
        <v>0</v>
      </c>
      <c r="I46" s="114"/>
      <c r="J46" s="49" t="s">
        <v>112</v>
      </c>
      <c r="K46" s="49" t="s">
        <v>113</v>
      </c>
      <c r="L46" s="49" t="s">
        <v>225</v>
      </c>
      <c r="M46" s="49" t="s">
        <v>251</v>
      </c>
      <c r="N46" s="49" t="s">
        <v>262</v>
      </c>
      <c r="O46" s="49" t="s">
        <v>263</v>
      </c>
      <c r="P46" s="49" t="s">
        <v>280</v>
      </c>
      <c r="Q46" s="49" t="s">
        <v>281</v>
      </c>
      <c r="R46" s="49" t="s">
        <v>282</v>
      </c>
      <c r="S46" s="47"/>
    </row>
    <row r="47" spans="1:38" s="7" customFormat="1" ht="13.2" x14ac:dyDescent="0.3">
      <c r="A47" s="1" t="s">
        <v>127</v>
      </c>
      <c r="B47" s="1">
        <v>131492</v>
      </c>
      <c r="C47" s="1" t="s">
        <v>61</v>
      </c>
      <c r="D47" s="1" t="s">
        <v>81</v>
      </c>
      <c r="E47" s="2">
        <v>40596</v>
      </c>
      <c r="F47" s="2" t="s">
        <v>216</v>
      </c>
      <c r="G47" s="3">
        <f>MAXA(J47:R47)</f>
        <v>2164</v>
      </c>
      <c r="H47" s="10" t="s">
        <v>0</v>
      </c>
      <c r="I47" s="10">
        <f>IF(H47="aff",1," ")</f>
        <v>1</v>
      </c>
      <c r="J47" s="3">
        <v>2079</v>
      </c>
      <c r="K47" s="29"/>
      <c r="L47" s="29">
        <v>2074</v>
      </c>
      <c r="M47" s="29"/>
      <c r="N47" s="29"/>
      <c r="O47" s="29"/>
      <c r="P47" s="29"/>
      <c r="Q47" s="29">
        <v>2120</v>
      </c>
      <c r="R47" s="29">
        <v>2164</v>
      </c>
      <c r="S47" s="1" t="s">
        <v>214</v>
      </c>
    </row>
    <row r="48" spans="1:38" s="7" customFormat="1" ht="13.2" x14ac:dyDescent="0.3">
      <c r="A48" s="1" t="s">
        <v>127</v>
      </c>
      <c r="B48" s="1">
        <v>131416</v>
      </c>
      <c r="C48" s="1" t="s">
        <v>50</v>
      </c>
      <c r="D48" s="1" t="s">
        <v>103</v>
      </c>
      <c r="E48" s="2">
        <v>39748</v>
      </c>
      <c r="F48" s="2" t="s">
        <v>217</v>
      </c>
      <c r="G48" s="107">
        <f t="shared" ref="G48:G55" si="3">MAXA(J48:R48)</f>
        <v>2233</v>
      </c>
      <c r="H48" s="9" t="s">
        <v>0</v>
      </c>
      <c r="I48" s="9">
        <v>1</v>
      </c>
      <c r="J48" s="3">
        <v>2233</v>
      </c>
      <c r="K48" s="29"/>
      <c r="L48" s="29"/>
      <c r="M48" s="29"/>
      <c r="N48" s="29"/>
      <c r="O48" s="29"/>
      <c r="P48" s="29"/>
      <c r="Q48" s="29"/>
      <c r="R48" s="29"/>
      <c r="S48" s="1" t="s">
        <v>214</v>
      </c>
    </row>
    <row r="49" spans="1:27" s="7" customFormat="1" ht="13.2" x14ac:dyDescent="0.3">
      <c r="A49" s="1" t="s">
        <v>127</v>
      </c>
      <c r="B49" s="35">
        <v>130352</v>
      </c>
      <c r="C49" s="29" t="s">
        <v>79</v>
      </c>
      <c r="D49" s="29" t="s">
        <v>80</v>
      </c>
      <c r="E49" s="37">
        <v>40183</v>
      </c>
      <c r="F49" s="2" t="s">
        <v>217</v>
      </c>
      <c r="G49" s="107">
        <f t="shared" si="3"/>
        <v>2287</v>
      </c>
      <c r="H49" s="10" t="s">
        <v>0</v>
      </c>
      <c r="I49" s="10">
        <f t="shared" ref="I49:I55" si="4">IF(H49="aff",1," ")</f>
        <v>1</v>
      </c>
      <c r="J49" s="88">
        <v>2183</v>
      </c>
      <c r="K49" s="29"/>
      <c r="L49" s="29">
        <v>2216</v>
      </c>
      <c r="M49" s="29">
        <v>2209</v>
      </c>
      <c r="N49" s="29"/>
      <c r="O49" s="29">
        <v>2233</v>
      </c>
      <c r="P49" s="29"/>
      <c r="Q49" s="29"/>
      <c r="R49" s="29">
        <v>2287</v>
      </c>
      <c r="S49" s="1" t="s">
        <v>214</v>
      </c>
    </row>
    <row r="50" spans="1:27" s="7" customFormat="1" ht="13.2" x14ac:dyDescent="0.25">
      <c r="A50" s="1" t="s">
        <v>127</v>
      </c>
      <c r="B50" s="35">
        <v>131030</v>
      </c>
      <c r="C50" s="29" t="s">
        <v>59</v>
      </c>
      <c r="D50" s="29" t="s">
        <v>94</v>
      </c>
      <c r="E50" s="37">
        <v>39857</v>
      </c>
      <c r="F50" s="2" t="s">
        <v>217</v>
      </c>
      <c r="G50" s="107">
        <f t="shared" si="3"/>
        <v>2122</v>
      </c>
      <c r="H50" s="10" t="s">
        <v>0</v>
      </c>
      <c r="I50" s="10">
        <f t="shared" si="4"/>
        <v>1</v>
      </c>
      <c r="J50" s="88">
        <v>2082</v>
      </c>
      <c r="K50" s="29">
        <v>2060</v>
      </c>
      <c r="L50" s="29">
        <v>2050</v>
      </c>
      <c r="M50" s="30">
        <v>2089</v>
      </c>
      <c r="N50" s="30">
        <v>1967</v>
      </c>
      <c r="O50" s="30"/>
      <c r="P50" s="30">
        <v>2122</v>
      </c>
      <c r="Q50" s="30"/>
      <c r="R50" s="30"/>
      <c r="S50" s="1" t="s">
        <v>214</v>
      </c>
    </row>
    <row r="51" spans="1:27" s="7" customFormat="1" ht="13.2" x14ac:dyDescent="0.3">
      <c r="A51" s="1" t="s">
        <v>127</v>
      </c>
      <c r="B51" s="1">
        <v>130657</v>
      </c>
      <c r="C51" s="1" t="s">
        <v>79</v>
      </c>
      <c r="D51" s="1" t="s">
        <v>76</v>
      </c>
      <c r="E51" s="2">
        <v>39287</v>
      </c>
      <c r="F51" s="2" t="s">
        <v>206</v>
      </c>
      <c r="G51" s="107">
        <f t="shared" si="3"/>
        <v>2331</v>
      </c>
      <c r="H51" s="10" t="s">
        <v>0</v>
      </c>
      <c r="I51" s="10">
        <f>IF(H51="aff",1," ")</f>
        <v>1</v>
      </c>
      <c r="J51" s="88">
        <v>2209</v>
      </c>
      <c r="K51" s="29"/>
      <c r="L51" s="29">
        <v>2291</v>
      </c>
      <c r="M51" s="29">
        <v>2259</v>
      </c>
      <c r="N51" s="29"/>
      <c r="O51" s="29">
        <v>2214</v>
      </c>
      <c r="P51" s="29"/>
      <c r="Q51" s="29"/>
      <c r="R51" s="29">
        <v>2331</v>
      </c>
      <c r="S51" s="1" t="s">
        <v>214</v>
      </c>
    </row>
    <row r="52" spans="1:27" s="6" customFormat="1" ht="13.2" x14ac:dyDescent="0.3">
      <c r="A52" s="1" t="s">
        <v>127</v>
      </c>
      <c r="B52" s="1">
        <v>130184</v>
      </c>
      <c r="C52" s="1" t="s">
        <v>44</v>
      </c>
      <c r="D52" s="1" t="s">
        <v>51</v>
      </c>
      <c r="E52" s="2">
        <v>39243</v>
      </c>
      <c r="F52" s="2" t="s">
        <v>206</v>
      </c>
      <c r="G52" s="107">
        <f t="shared" si="3"/>
        <v>2228</v>
      </c>
      <c r="H52" s="14" t="s">
        <v>0</v>
      </c>
      <c r="I52" s="9">
        <f t="shared" si="4"/>
        <v>1</v>
      </c>
      <c r="J52" s="88">
        <v>2228</v>
      </c>
      <c r="K52" s="29"/>
      <c r="L52" s="29"/>
      <c r="M52" s="1"/>
      <c r="N52" s="29"/>
      <c r="O52" s="29"/>
      <c r="P52" s="29"/>
      <c r="Q52" s="29"/>
      <c r="R52" s="29"/>
      <c r="S52" s="1" t="s">
        <v>214</v>
      </c>
      <c r="T52" s="7"/>
      <c r="U52" s="7"/>
      <c r="V52" s="7"/>
      <c r="W52" s="7"/>
      <c r="X52" s="7"/>
      <c r="Y52" s="7"/>
      <c r="Z52" s="7"/>
      <c r="AA52" s="7"/>
    </row>
    <row r="53" spans="1:27" s="7" customFormat="1" ht="13.2" x14ac:dyDescent="0.3">
      <c r="A53" s="1" t="s">
        <v>127</v>
      </c>
      <c r="B53" s="1">
        <v>131501</v>
      </c>
      <c r="C53" s="1" t="s">
        <v>34</v>
      </c>
      <c r="D53" s="1" t="s">
        <v>35</v>
      </c>
      <c r="E53" s="2" t="s">
        <v>36</v>
      </c>
      <c r="F53" s="2" t="s">
        <v>206</v>
      </c>
      <c r="G53" s="107">
        <f t="shared" si="3"/>
        <v>2239</v>
      </c>
      <c r="H53" s="14" t="s">
        <v>0</v>
      </c>
      <c r="I53" s="9">
        <f t="shared" si="4"/>
        <v>1</v>
      </c>
      <c r="J53" s="88">
        <v>2147</v>
      </c>
      <c r="K53" s="29">
        <v>2130</v>
      </c>
      <c r="L53" s="29">
        <v>2204</v>
      </c>
      <c r="M53" s="1"/>
      <c r="N53" s="29">
        <v>2080</v>
      </c>
      <c r="O53" s="29"/>
      <c r="P53" s="29"/>
      <c r="Q53" s="29"/>
      <c r="R53" s="29">
        <v>2239</v>
      </c>
      <c r="S53" s="1" t="s">
        <v>214</v>
      </c>
    </row>
    <row r="54" spans="1:27" s="7" customFormat="1" ht="13.2" x14ac:dyDescent="0.3">
      <c r="A54" s="1" t="s">
        <v>127</v>
      </c>
      <c r="B54" s="35">
        <v>131312</v>
      </c>
      <c r="C54" s="29" t="s">
        <v>87</v>
      </c>
      <c r="D54" s="29" t="s">
        <v>75</v>
      </c>
      <c r="E54" s="37">
        <v>39926</v>
      </c>
      <c r="F54" s="2" t="s">
        <v>217</v>
      </c>
      <c r="G54" s="107">
        <f t="shared" si="3"/>
        <v>1997</v>
      </c>
      <c r="H54" s="10" t="s">
        <v>0</v>
      </c>
      <c r="I54" s="10">
        <f t="shared" si="4"/>
        <v>1</v>
      </c>
      <c r="J54" s="3">
        <v>1997</v>
      </c>
      <c r="K54" s="29"/>
      <c r="L54" s="29"/>
      <c r="M54" s="29"/>
      <c r="N54" s="29"/>
      <c r="O54" s="29"/>
      <c r="P54" s="29"/>
      <c r="Q54" s="29"/>
      <c r="R54" s="29"/>
      <c r="S54" s="29" t="s">
        <v>210</v>
      </c>
    </row>
    <row r="55" spans="1:27" s="7" customFormat="1" ht="13.2" x14ac:dyDescent="0.3">
      <c r="A55" s="1" t="s">
        <v>127</v>
      </c>
      <c r="B55" s="1">
        <v>131449</v>
      </c>
      <c r="C55" s="1" t="s">
        <v>18</v>
      </c>
      <c r="D55" s="1" t="s">
        <v>19</v>
      </c>
      <c r="E55" s="2" t="s">
        <v>20</v>
      </c>
      <c r="F55" s="2" t="s">
        <v>217</v>
      </c>
      <c r="G55" s="107">
        <f t="shared" si="3"/>
        <v>1988</v>
      </c>
      <c r="H55" s="9" t="s">
        <v>0</v>
      </c>
      <c r="I55" s="9">
        <f t="shared" si="4"/>
        <v>1</v>
      </c>
      <c r="J55" s="3">
        <v>1988</v>
      </c>
      <c r="K55" s="29"/>
      <c r="L55" s="29">
        <v>1976</v>
      </c>
      <c r="M55" s="29"/>
      <c r="N55" s="29"/>
      <c r="O55" s="29"/>
      <c r="P55" s="29"/>
      <c r="Q55" s="29"/>
      <c r="R55" s="29"/>
      <c r="S55" s="29" t="s">
        <v>210</v>
      </c>
    </row>
    <row r="56" spans="1:27" s="13" customFormat="1" ht="13.2" x14ac:dyDescent="0.25">
      <c r="A56" s="44"/>
      <c r="B56" s="44"/>
      <c r="C56" s="44"/>
      <c r="D56" s="44"/>
      <c r="E56" s="45"/>
      <c r="F56" s="45"/>
      <c r="G56" s="61">
        <f>SUM(G47:G55)</f>
        <v>19589</v>
      </c>
      <c r="H56" s="59"/>
      <c r="I56" s="41"/>
      <c r="J56" s="42"/>
      <c r="K56" s="43"/>
      <c r="L56" s="43"/>
      <c r="M56" s="43"/>
      <c r="N56" s="43"/>
      <c r="O56" s="43"/>
      <c r="P56" s="43"/>
      <c r="Q56" s="43"/>
      <c r="R56" s="43"/>
      <c r="S56" s="44"/>
    </row>
    <row r="57" spans="1:27" x14ac:dyDescent="0.3">
      <c r="A57" s="116" t="s">
        <v>213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</row>
    <row r="58" spans="1:27" s="7" customFormat="1" ht="13.2" x14ac:dyDescent="0.3">
      <c r="A58" s="1" t="s">
        <v>127</v>
      </c>
      <c r="B58" s="1">
        <v>131415</v>
      </c>
      <c r="C58" s="1" t="s">
        <v>50</v>
      </c>
      <c r="D58" s="1" t="s">
        <v>95</v>
      </c>
      <c r="E58" s="2">
        <v>40547</v>
      </c>
      <c r="F58" s="2" t="s">
        <v>216</v>
      </c>
      <c r="G58" s="3">
        <f>MAXA(J58:R58)</f>
        <v>1928</v>
      </c>
      <c r="H58" s="10" t="s">
        <v>0</v>
      </c>
      <c r="I58" s="10">
        <f>IF(H58="aff",1," ")</f>
        <v>1</v>
      </c>
      <c r="J58" s="3">
        <v>1928</v>
      </c>
      <c r="K58" s="29"/>
      <c r="L58" s="29"/>
      <c r="M58" s="29"/>
      <c r="N58" s="29"/>
      <c r="O58" s="29"/>
      <c r="P58" s="29"/>
      <c r="Q58" s="29"/>
      <c r="R58" s="29"/>
      <c r="S58" s="1"/>
    </row>
    <row r="59" spans="1:27" s="22" customFormat="1" ht="13.2" x14ac:dyDescent="0.25">
      <c r="A59" s="1" t="s">
        <v>127</v>
      </c>
      <c r="B59" s="1">
        <v>131493</v>
      </c>
      <c r="C59" s="1" t="s">
        <v>61</v>
      </c>
      <c r="D59" s="1" t="s">
        <v>28</v>
      </c>
      <c r="E59" s="2">
        <v>39330</v>
      </c>
      <c r="F59" s="2" t="s">
        <v>206</v>
      </c>
      <c r="G59" s="107">
        <f t="shared" ref="G59:G60" si="5">MAXA(J59:R59)</f>
        <v>1988</v>
      </c>
      <c r="H59" s="14" t="s">
        <v>0</v>
      </c>
      <c r="I59" s="9">
        <v>1</v>
      </c>
      <c r="J59" s="88">
        <v>1884</v>
      </c>
      <c r="K59" s="29"/>
      <c r="L59" s="29">
        <v>1988</v>
      </c>
      <c r="M59" s="29"/>
      <c r="N59" s="29"/>
      <c r="O59" s="29"/>
      <c r="P59" s="29">
        <v>1807</v>
      </c>
      <c r="Q59" s="29"/>
      <c r="R59" s="29">
        <v>1909</v>
      </c>
      <c r="S59" s="1"/>
    </row>
    <row r="60" spans="1:27" s="7" customFormat="1" ht="13.2" x14ac:dyDescent="0.25">
      <c r="A60" s="1" t="s">
        <v>127</v>
      </c>
      <c r="B60" s="1">
        <v>131453</v>
      </c>
      <c r="C60" s="1" t="s">
        <v>18</v>
      </c>
      <c r="D60" s="1" t="s">
        <v>73</v>
      </c>
      <c r="E60" s="2">
        <v>39493</v>
      </c>
      <c r="F60" s="2" t="s">
        <v>206</v>
      </c>
      <c r="G60" s="107">
        <f t="shared" si="5"/>
        <v>1988</v>
      </c>
      <c r="H60" s="10" t="s">
        <v>0</v>
      </c>
      <c r="I60" s="10">
        <f>IF(H60="aff",1," ")</f>
        <v>1</v>
      </c>
      <c r="J60" s="88">
        <v>1988</v>
      </c>
      <c r="K60" s="29"/>
      <c r="L60" s="29">
        <v>1976</v>
      </c>
      <c r="M60" s="30"/>
      <c r="N60" s="30"/>
      <c r="O60" s="30">
        <v>1933</v>
      </c>
      <c r="P60" s="30"/>
      <c r="Q60" s="30"/>
      <c r="R60" s="30"/>
      <c r="S60" s="1"/>
    </row>
    <row r="61" spans="1:27" s="7" customFormat="1" ht="13.2" x14ac:dyDescent="0.3">
      <c r="A61" s="44"/>
      <c r="B61" s="44"/>
      <c r="C61" s="44"/>
      <c r="D61" s="44"/>
      <c r="E61" s="45"/>
      <c r="F61" s="45"/>
      <c r="G61" s="42"/>
      <c r="H61" s="46"/>
      <c r="I61" s="46"/>
      <c r="J61" s="42"/>
      <c r="K61" s="43"/>
      <c r="L61" s="43"/>
      <c r="M61" s="43"/>
      <c r="N61" s="43"/>
      <c r="O61" s="43"/>
      <c r="P61" s="43"/>
      <c r="Q61" s="43"/>
      <c r="R61" s="43"/>
      <c r="S61" s="44"/>
    </row>
    <row r="62" spans="1:27" s="7" customFormat="1" ht="13.2" x14ac:dyDescent="0.3">
      <c r="A62" s="44"/>
      <c r="B62" s="44"/>
      <c r="C62" s="44"/>
      <c r="D62" s="44"/>
      <c r="E62" s="45"/>
      <c r="F62" s="45"/>
      <c r="G62" s="42"/>
      <c r="H62" s="46"/>
      <c r="I62" s="46"/>
      <c r="J62" s="42"/>
      <c r="K62" s="43"/>
      <c r="L62" s="43"/>
      <c r="M62" s="43"/>
      <c r="N62" s="43"/>
      <c r="O62" s="43"/>
      <c r="P62" s="43"/>
      <c r="Q62" s="43"/>
      <c r="R62" s="43"/>
      <c r="S62" s="44"/>
    </row>
    <row r="63" spans="1:27" s="7" customFormat="1" ht="13.2" x14ac:dyDescent="0.25">
      <c r="A63" s="121" t="s">
        <v>247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2"/>
    </row>
    <row r="64" spans="1:27" s="7" customFormat="1" ht="13.2" x14ac:dyDescent="0.25">
      <c r="A64" s="47" t="s">
        <v>107</v>
      </c>
      <c r="B64" s="47" t="s">
        <v>108</v>
      </c>
      <c r="C64" s="47" t="s">
        <v>109</v>
      </c>
      <c r="D64" s="47" t="s">
        <v>110</v>
      </c>
      <c r="E64" s="47" t="s">
        <v>111</v>
      </c>
      <c r="F64" s="47" t="s">
        <v>211</v>
      </c>
      <c r="G64" s="47" t="s">
        <v>212</v>
      </c>
      <c r="H64" s="114" t="s">
        <v>0</v>
      </c>
      <c r="I64" s="114"/>
      <c r="J64" s="49" t="s">
        <v>112</v>
      </c>
      <c r="K64" s="49" t="s">
        <v>113</v>
      </c>
      <c r="L64" s="49" t="s">
        <v>225</v>
      </c>
      <c r="M64" s="49" t="s">
        <v>251</v>
      </c>
      <c r="N64" s="49" t="s">
        <v>262</v>
      </c>
      <c r="O64" s="49" t="s">
        <v>263</v>
      </c>
      <c r="P64" s="49" t="s">
        <v>280</v>
      </c>
      <c r="Q64" s="49" t="s">
        <v>281</v>
      </c>
      <c r="R64" s="49" t="s">
        <v>282</v>
      </c>
      <c r="S64" s="47"/>
    </row>
    <row r="65" spans="1:38" s="7" customFormat="1" ht="13.2" x14ac:dyDescent="0.3">
      <c r="A65" s="1" t="s">
        <v>119</v>
      </c>
      <c r="B65" s="1">
        <v>131474</v>
      </c>
      <c r="C65" s="1" t="s">
        <v>2</v>
      </c>
      <c r="D65" s="1" t="s">
        <v>3</v>
      </c>
      <c r="E65" s="2">
        <v>40770</v>
      </c>
      <c r="F65" s="2" t="s">
        <v>216</v>
      </c>
      <c r="G65" s="3">
        <f>MAXA(J65:R65)</f>
        <v>2226</v>
      </c>
      <c r="H65" s="9" t="s">
        <v>0</v>
      </c>
      <c r="I65" s="9">
        <f t="shared" ref="I65:I73" si="6">IF(H65="aff",1," ")</f>
        <v>1</v>
      </c>
      <c r="J65" s="88">
        <v>2119</v>
      </c>
      <c r="K65" s="29">
        <v>2059</v>
      </c>
      <c r="L65" s="29">
        <v>2148</v>
      </c>
      <c r="M65" s="29">
        <v>2183</v>
      </c>
      <c r="N65" s="29">
        <v>2195</v>
      </c>
      <c r="O65" s="29">
        <v>2160</v>
      </c>
      <c r="P65" s="29">
        <v>2200</v>
      </c>
      <c r="Q65" s="29"/>
      <c r="R65" s="29">
        <v>2226</v>
      </c>
      <c r="S65" s="1" t="s">
        <v>214</v>
      </c>
    </row>
    <row r="66" spans="1:38" s="13" customFormat="1" ht="13.2" x14ac:dyDescent="0.25">
      <c r="A66" s="1" t="s">
        <v>119</v>
      </c>
      <c r="B66" s="36">
        <v>131480</v>
      </c>
      <c r="C66" s="65" t="s">
        <v>185</v>
      </c>
      <c r="D66" s="65" t="s">
        <v>188</v>
      </c>
      <c r="E66" s="39">
        <v>39868</v>
      </c>
      <c r="F66" s="2" t="s">
        <v>217</v>
      </c>
      <c r="G66" s="107">
        <f t="shared" ref="G66:G73" si="7">MAXA(J66:R66)</f>
        <v>2158</v>
      </c>
      <c r="H66" s="33" t="s">
        <v>0</v>
      </c>
      <c r="I66" s="33">
        <f>IF(H66="aff",1," ")</f>
        <v>1</v>
      </c>
      <c r="J66" s="34"/>
      <c r="K66" s="30">
        <v>2068</v>
      </c>
      <c r="L66" s="30">
        <v>2121</v>
      </c>
      <c r="M66" s="29"/>
      <c r="N66" s="29"/>
      <c r="O66" s="29">
        <v>2046</v>
      </c>
      <c r="P66" s="29">
        <v>2153</v>
      </c>
      <c r="Q66" s="29">
        <v>2145</v>
      </c>
      <c r="R66" s="29">
        <v>2158</v>
      </c>
      <c r="S66" s="1" t="s">
        <v>214</v>
      </c>
    </row>
    <row r="67" spans="1:38" s="7" customFormat="1" ht="13.2" x14ac:dyDescent="0.3">
      <c r="A67" s="1" t="s">
        <v>119</v>
      </c>
      <c r="B67" s="35">
        <v>131141</v>
      </c>
      <c r="C67" s="16" t="s">
        <v>33</v>
      </c>
      <c r="D67" s="16" t="s">
        <v>92</v>
      </c>
      <c r="E67" s="37">
        <v>39825</v>
      </c>
      <c r="F67" s="2" t="s">
        <v>217</v>
      </c>
      <c r="G67" s="107">
        <f t="shared" si="7"/>
        <v>2141</v>
      </c>
      <c r="H67" s="10" t="s">
        <v>0</v>
      </c>
      <c r="I67" s="10">
        <f t="shared" si="6"/>
        <v>1</v>
      </c>
      <c r="J67" s="88">
        <v>2113</v>
      </c>
      <c r="K67" s="29">
        <v>2078</v>
      </c>
      <c r="L67" s="29"/>
      <c r="M67" s="29">
        <v>1846</v>
      </c>
      <c r="N67" s="29"/>
      <c r="O67" s="29">
        <v>2020</v>
      </c>
      <c r="P67" s="29">
        <v>2141</v>
      </c>
      <c r="Q67" s="29"/>
      <c r="R67" s="29">
        <v>2124</v>
      </c>
      <c r="S67" s="1" t="s">
        <v>214</v>
      </c>
    </row>
    <row r="68" spans="1:38" s="7" customFormat="1" ht="13.2" x14ac:dyDescent="0.3">
      <c r="A68" s="1" t="s">
        <v>119</v>
      </c>
      <c r="B68" s="1">
        <v>131098</v>
      </c>
      <c r="C68" s="1" t="s">
        <v>30</v>
      </c>
      <c r="D68" s="1" t="s">
        <v>31</v>
      </c>
      <c r="E68" s="2">
        <v>39828</v>
      </c>
      <c r="F68" s="2" t="s">
        <v>217</v>
      </c>
      <c r="G68" s="107">
        <f t="shared" si="7"/>
        <v>2132</v>
      </c>
      <c r="H68" s="9" t="s">
        <v>0</v>
      </c>
      <c r="I68" s="9">
        <f t="shared" si="6"/>
        <v>1</v>
      </c>
      <c r="J68" s="88">
        <v>1982</v>
      </c>
      <c r="K68" s="29">
        <v>2016</v>
      </c>
      <c r="L68" s="29">
        <v>2032</v>
      </c>
      <c r="M68" s="29"/>
      <c r="N68" s="29">
        <v>2010</v>
      </c>
      <c r="O68" s="29">
        <v>2029</v>
      </c>
      <c r="P68" s="29">
        <v>2132</v>
      </c>
      <c r="Q68" s="29">
        <v>2053</v>
      </c>
      <c r="R68" s="29">
        <v>2012</v>
      </c>
      <c r="S68" s="1" t="s">
        <v>214</v>
      </c>
    </row>
    <row r="69" spans="1:38" s="7" customFormat="1" ht="13.2" x14ac:dyDescent="0.3">
      <c r="A69" s="1" t="s">
        <v>119</v>
      </c>
      <c r="B69" s="1">
        <v>131097</v>
      </c>
      <c r="C69" s="1" t="s">
        <v>2</v>
      </c>
      <c r="D69" s="1" t="s">
        <v>13</v>
      </c>
      <c r="E69" s="2">
        <v>39580</v>
      </c>
      <c r="F69" s="2" t="s">
        <v>206</v>
      </c>
      <c r="G69" s="107">
        <f t="shared" si="7"/>
        <v>2136</v>
      </c>
      <c r="H69" s="14" t="s">
        <v>0</v>
      </c>
      <c r="I69" s="9">
        <f t="shared" si="6"/>
        <v>1</v>
      </c>
      <c r="J69" s="88">
        <v>2043</v>
      </c>
      <c r="K69" s="29">
        <v>2057</v>
      </c>
      <c r="L69" s="29">
        <v>2117</v>
      </c>
      <c r="M69" s="29">
        <v>2115</v>
      </c>
      <c r="N69" s="29">
        <v>2072</v>
      </c>
      <c r="O69" s="29"/>
      <c r="P69" s="29">
        <v>2100</v>
      </c>
      <c r="Q69" s="29"/>
      <c r="R69" s="29">
        <v>2136</v>
      </c>
      <c r="S69" s="1" t="s">
        <v>214</v>
      </c>
    </row>
    <row r="70" spans="1:38" s="7" customFormat="1" ht="13.2" x14ac:dyDescent="0.3">
      <c r="A70" s="4" t="s">
        <v>119</v>
      </c>
      <c r="B70" s="1">
        <v>131142</v>
      </c>
      <c r="C70" s="4" t="s">
        <v>42</v>
      </c>
      <c r="D70" s="4" t="s">
        <v>43</v>
      </c>
      <c r="E70" s="2">
        <v>39332</v>
      </c>
      <c r="F70" s="2" t="s">
        <v>206</v>
      </c>
      <c r="G70" s="107">
        <f t="shared" si="7"/>
        <v>2091</v>
      </c>
      <c r="H70" s="14" t="s">
        <v>0</v>
      </c>
      <c r="I70" s="9">
        <f t="shared" si="6"/>
        <v>1</v>
      </c>
      <c r="J70" s="88">
        <v>1981</v>
      </c>
      <c r="K70" s="29">
        <v>1993</v>
      </c>
      <c r="L70" s="29"/>
      <c r="M70" s="29"/>
      <c r="N70" s="29">
        <v>1972</v>
      </c>
      <c r="O70" s="29">
        <v>1977</v>
      </c>
      <c r="P70" s="29">
        <v>2091</v>
      </c>
      <c r="Q70" s="29"/>
      <c r="R70" s="29"/>
      <c r="S70" s="1" t="s">
        <v>214</v>
      </c>
    </row>
    <row r="71" spans="1:38" s="7" customFormat="1" ht="13.2" x14ac:dyDescent="0.25">
      <c r="A71" s="11" t="s">
        <v>119</v>
      </c>
      <c r="B71" s="24">
        <v>131479</v>
      </c>
      <c r="C71" s="11" t="s">
        <v>177</v>
      </c>
      <c r="D71" s="11" t="s">
        <v>187</v>
      </c>
      <c r="E71" s="12">
        <v>39289</v>
      </c>
      <c r="F71" s="2" t="s">
        <v>206</v>
      </c>
      <c r="G71" s="107">
        <f t="shared" si="7"/>
        <v>2034</v>
      </c>
      <c r="H71" s="20" t="s">
        <v>0</v>
      </c>
      <c r="I71" s="20">
        <f t="shared" si="6"/>
        <v>1</v>
      </c>
      <c r="J71" s="18"/>
      <c r="K71" s="30">
        <v>1972</v>
      </c>
      <c r="L71" s="30">
        <v>1963</v>
      </c>
      <c r="M71" s="29">
        <v>1970</v>
      </c>
      <c r="N71" s="29"/>
      <c r="O71" s="29">
        <v>1928</v>
      </c>
      <c r="P71" s="29">
        <v>2034</v>
      </c>
      <c r="Q71" s="29"/>
      <c r="R71" s="29">
        <v>2006</v>
      </c>
      <c r="S71" s="1" t="s">
        <v>214</v>
      </c>
    </row>
    <row r="72" spans="1:38" s="7" customFormat="1" ht="13.2" x14ac:dyDescent="0.25">
      <c r="A72" s="11" t="s">
        <v>119</v>
      </c>
      <c r="B72" s="24">
        <v>131484</v>
      </c>
      <c r="C72" s="11" t="s">
        <v>177</v>
      </c>
      <c r="D72" s="11" t="s">
        <v>178</v>
      </c>
      <c r="E72" s="12">
        <v>40532</v>
      </c>
      <c r="F72" s="2" t="s">
        <v>216</v>
      </c>
      <c r="G72" s="107">
        <f t="shared" si="7"/>
        <v>2148</v>
      </c>
      <c r="H72" s="21" t="s">
        <v>0</v>
      </c>
      <c r="I72" s="20">
        <f t="shared" si="6"/>
        <v>1</v>
      </c>
      <c r="J72" s="18"/>
      <c r="K72" s="30">
        <v>2096</v>
      </c>
      <c r="L72" s="30">
        <v>2082</v>
      </c>
      <c r="M72" s="29">
        <v>1987</v>
      </c>
      <c r="N72" s="29"/>
      <c r="O72" s="29">
        <v>1949</v>
      </c>
      <c r="P72" s="29">
        <v>2008</v>
      </c>
      <c r="Q72" s="29"/>
      <c r="R72" s="29">
        <v>2148</v>
      </c>
      <c r="S72" s="11" t="s">
        <v>210</v>
      </c>
    </row>
    <row r="73" spans="1:38" s="7" customFormat="1" ht="13.2" x14ac:dyDescent="0.25">
      <c r="A73" s="1" t="s">
        <v>119</v>
      </c>
      <c r="B73" s="1">
        <v>131394</v>
      </c>
      <c r="C73" s="1" t="s">
        <v>16</v>
      </c>
      <c r="D73" s="1" t="s">
        <v>1</v>
      </c>
      <c r="E73" s="2">
        <v>40571</v>
      </c>
      <c r="F73" s="2" t="s">
        <v>216</v>
      </c>
      <c r="G73" s="107">
        <f t="shared" si="7"/>
        <v>2068</v>
      </c>
      <c r="H73" s="9" t="s">
        <v>0</v>
      </c>
      <c r="I73" s="9">
        <f t="shared" si="6"/>
        <v>1</v>
      </c>
      <c r="J73" s="3">
        <v>2031</v>
      </c>
      <c r="K73" s="29">
        <v>1997</v>
      </c>
      <c r="L73" s="29">
        <v>2068</v>
      </c>
      <c r="M73" s="29">
        <v>1994</v>
      </c>
      <c r="N73" s="29"/>
      <c r="O73" s="29"/>
      <c r="P73" s="29"/>
      <c r="Q73" s="29"/>
      <c r="R73" s="29"/>
      <c r="S73" s="11" t="s">
        <v>210</v>
      </c>
      <c r="T73" s="6"/>
      <c r="U73" s="6"/>
      <c r="V73" s="6"/>
      <c r="W73" s="6"/>
      <c r="X73" s="6"/>
      <c r="Y73" s="6"/>
      <c r="Z73" s="6"/>
      <c r="AA73" s="6"/>
    </row>
    <row r="74" spans="1:38" s="7" customFormat="1" ht="13.2" x14ac:dyDescent="0.3">
      <c r="A74" s="31"/>
      <c r="B74" s="44"/>
      <c r="C74" s="31"/>
      <c r="D74" s="31"/>
      <c r="E74" s="52"/>
      <c r="F74" s="45"/>
      <c r="G74" s="61">
        <f>SUM(G65:G73)</f>
        <v>19134</v>
      </c>
      <c r="H74" s="46"/>
      <c r="I74" s="46"/>
      <c r="J74" s="42"/>
      <c r="K74" s="43"/>
      <c r="L74" s="43"/>
      <c r="M74" s="43"/>
      <c r="N74" s="43"/>
      <c r="O74" s="43"/>
      <c r="P74" s="43"/>
      <c r="Q74" s="43"/>
      <c r="R74" s="43"/>
      <c r="S74" s="44"/>
      <c r="T74" s="6"/>
      <c r="U74" s="6"/>
      <c r="V74" s="6"/>
      <c r="W74" s="6"/>
      <c r="X74" s="6"/>
      <c r="Y74" s="6"/>
      <c r="Z74" s="6"/>
      <c r="AA74" s="6"/>
    </row>
    <row r="75" spans="1:38" s="7" customFormat="1" ht="13.2" x14ac:dyDescent="0.25">
      <c r="A75" s="113" t="s">
        <v>213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</row>
    <row r="76" spans="1:38" s="13" customFormat="1" ht="12.45" customHeight="1" x14ac:dyDescent="0.25">
      <c r="A76" s="81" t="s">
        <v>119</v>
      </c>
      <c r="B76" s="81">
        <v>131475</v>
      </c>
      <c r="C76" s="81" t="s">
        <v>23</v>
      </c>
      <c r="D76" s="81" t="s">
        <v>24</v>
      </c>
      <c r="E76" s="12">
        <v>40400</v>
      </c>
      <c r="F76" s="12" t="s">
        <v>217</v>
      </c>
      <c r="G76" s="83">
        <f t="shared" ref="G76:G92" si="8">MAXA(J76:R76)</f>
        <v>2075</v>
      </c>
      <c r="H76" s="20" t="s">
        <v>0</v>
      </c>
      <c r="I76" s="20">
        <f>IF(H76="aff",1," ")</f>
        <v>1</v>
      </c>
      <c r="J76" s="105">
        <v>1928</v>
      </c>
      <c r="K76" s="29">
        <v>1861</v>
      </c>
      <c r="L76" s="29"/>
      <c r="M76" s="29">
        <v>1993</v>
      </c>
      <c r="N76" s="29"/>
      <c r="O76" s="29">
        <v>2033</v>
      </c>
      <c r="P76" s="29">
        <v>2061</v>
      </c>
      <c r="Q76" s="29">
        <v>2075</v>
      </c>
      <c r="R76" s="29"/>
      <c r="S76" s="81"/>
    </row>
    <row r="77" spans="1:38" s="13" customFormat="1" ht="12.45" customHeight="1" x14ac:dyDescent="0.3">
      <c r="A77" s="81" t="s">
        <v>119</v>
      </c>
      <c r="B77" s="81">
        <v>131472</v>
      </c>
      <c r="C77" s="81" t="s">
        <v>143</v>
      </c>
      <c r="D77" s="81" t="s">
        <v>144</v>
      </c>
      <c r="E77" s="12">
        <v>39132</v>
      </c>
      <c r="F77" s="12" t="s">
        <v>206</v>
      </c>
      <c r="G77" s="83">
        <f t="shared" si="8"/>
        <v>2034</v>
      </c>
      <c r="H77" s="86" t="s">
        <v>0</v>
      </c>
      <c r="I77" s="20">
        <v>1</v>
      </c>
      <c r="J77" s="88"/>
      <c r="K77" s="29">
        <v>1936</v>
      </c>
      <c r="L77" s="29">
        <v>1928</v>
      </c>
      <c r="M77" s="29"/>
      <c r="N77" s="29">
        <v>0</v>
      </c>
      <c r="O77" s="29">
        <v>1960</v>
      </c>
      <c r="P77" s="29">
        <v>2034</v>
      </c>
      <c r="Q77" s="29">
        <v>1999</v>
      </c>
      <c r="R77" s="29">
        <v>2022</v>
      </c>
      <c r="S77" s="81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</row>
    <row r="78" spans="1:38" ht="12.45" customHeight="1" x14ac:dyDescent="0.3">
      <c r="A78" s="81" t="s">
        <v>119</v>
      </c>
      <c r="B78" s="82">
        <v>131481</v>
      </c>
      <c r="C78" s="81" t="s">
        <v>185</v>
      </c>
      <c r="D78" s="81" t="s">
        <v>75</v>
      </c>
      <c r="E78" s="12">
        <v>40708</v>
      </c>
      <c r="F78" s="12" t="s">
        <v>216</v>
      </c>
      <c r="G78" s="83">
        <f t="shared" si="8"/>
        <v>2023</v>
      </c>
      <c r="H78" s="20" t="s">
        <v>0</v>
      </c>
      <c r="I78" s="20">
        <f>IF(H78="aff",1," ")</f>
        <v>1</v>
      </c>
      <c r="J78" s="18"/>
      <c r="K78" s="30">
        <v>1929</v>
      </c>
      <c r="L78" s="30">
        <v>2023</v>
      </c>
      <c r="M78" s="30"/>
      <c r="N78" s="30"/>
      <c r="O78" s="30">
        <v>1985</v>
      </c>
      <c r="P78" s="30">
        <v>1953</v>
      </c>
      <c r="Q78" s="30">
        <v>1915</v>
      </c>
      <c r="R78" s="30">
        <v>1838</v>
      </c>
      <c r="S78" s="81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</row>
    <row r="79" spans="1:38" ht="12.45" customHeight="1" x14ac:dyDescent="0.3">
      <c r="A79" s="81" t="s">
        <v>119</v>
      </c>
      <c r="B79" s="81">
        <v>131443</v>
      </c>
      <c r="C79" s="84" t="s">
        <v>129</v>
      </c>
      <c r="D79" s="84" t="s">
        <v>130</v>
      </c>
      <c r="E79" s="12">
        <v>40058</v>
      </c>
      <c r="F79" s="12" t="s">
        <v>217</v>
      </c>
      <c r="G79" s="83">
        <f t="shared" si="8"/>
        <v>2052</v>
      </c>
      <c r="H79" s="20" t="s">
        <v>0</v>
      </c>
      <c r="I79" s="20">
        <v>1</v>
      </c>
      <c r="J79" s="88">
        <v>1844</v>
      </c>
      <c r="K79" s="29"/>
      <c r="L79" s="29"/>
      <c r="M79" s="30"/>
      <c r="N79" s="30"/>
      <c r="O79" s="30">
        <v>1936</v>
      </c>
      <c r="P79" s="30"/>
      <c r="Q79" s="30">
        <v>2052</v>
      </c>
      <c r="R79" s="30">
        <v>1916</v>
      </c>
      <c r="S79" s="81"/>
    </row>
    <row r="80" spans="1:38" ht="12.45" customHeight="1" x14ac:dyDescent="0.3">
      <c r="A80" s="81" t="s">
        <v>119</v>
      </c>
      <c r="B80" s="81">
        <v>131099</v>
      </c>
      <c r="C80" s="81" t="s">
        <v>30</v>
      </c>
      <c r="D80" s="81" t="s">
        <v>49</v>
      </c>
      <c r="E80" s="12">
        <v>39212</v>
      </c>
      <c r="F80" s="12" t="s">
        <v>206</v>
      </c>
      <c r="G80" s="83">
        <f t="shared" si="8"/>
        <v>1939</v>
      </c>
      <c r="H80" s="86" t="s">
        <v>0</v>
      </c>
      <c r="I80" s="20">
        <f t="shared" ref="I80:I85" si="9">IF(H80="aff",1," ")</f>
        <v>1</v>
      </c>
      <c r="J80" s="88">
        <v>1793</v>
      </c>
      <c r="K80" s="29">
        <v>1827</v>
      </c>
      <c r="L80" s="29">
        <v>1830</v>
      </c>
      <c r="M80" s="29"/>
      <c r="N80" s="29">
        <v>0</v>
      </c>
      <c r="O80" s="29">
        <v>1745</v>
      </c>
      <c r="P80" s="29">
        <v>1934</v>
      </c>
      <c r="Q80" s="29">
        <v>1939</v>
      </c>
      <c r="R80" s="29">
        <v>1912</v>
      </c>
      <c r="S80" s="81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s="7" customFormat="1" ht="12.45" customHeight="1" x14ac:dyDescent="0.3">
      <c r="A81" s="81" t="s">
        <v>119</v>
      </c>
      <c r="B81" s="81">
        <v>131432</v>
      </c>
      <c r="C81" s="81" t="s">
        <v>141</v>
      </c>
      <c r="D81" s="81" t="s">
        <v>142</v>
      </c>
      <c r="E81" s="12">
        <v>40497</v>
      </c>
      <c r="F81" s="12" t="s">
        <v>216</v>
      </c>
      <c r="G81" s="83">
        <f t="shared" si="8"/>
        <v>1882</v>
      </c>
      <c r="H81" s="33" t="s">
        <v>0</v>
      </c>
      <c r="I81" s="33">
        <f t="shared" si="9"/>
        <v>1</v>
      </c>
      <c r="J81" s="85">
        <v>1673</v>
      </c>
      <c r="K81" s="83">
        <v>1682</v>
      </c>
      <c r="L81" s="83">
        <v>1731</v>
      </c>
      <c r="M81" s="83"/>
      <c r="N81" s="83"/>
      <c r="O81" s="83"/>
      <c r="P81" s="83">
        <v>1720</v>
      </c>
      <c r="Q81" s="83"/>
      <c r="R81" s="83">
        <v>1882</v>
      </c>
      <c r="S81" s="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</row>
    <row r="82" spans="1:38" s="7" customFormat="1" ht="12.45" customHeight="1" x14ac:dyDescent="0.3">
      <c r="A82" s="81" t="s">
        <v>119</v>
      </c>
      <c r="B82" s="81">
        <v>131482</v>
      </c>
      <c r="C82" s="81" t="s">
        <v>67</v>
      </c>
      <c r="D82" s="81" t="s">
        <v>74</v>
      </c>
      <c r="E82" s="12">
        <v>40751</v>
      </c>
      <c r="F82" s="12" t="s">
        <v>216</v>
      </c>
      <c r="G82" s="83">
        <f t="shared" si="8"/>
        <v>1880</v>
      </c>
      <c r="H82" s="33" t="s">
        <v>0</v>
      </c>
      <c r="I82" s="33">
        <f t="shared" si="9"/>
        <v>1</v>
      </c>
      <c r="J82" s="105">
        <v>1790</v>
      </c>
      <c r="K82" s="29">
        <v>1835</v>
      </c>
      <c r="L82" s="29">
        <v>1796</v>
      </c>
      <c r="M82" s="40">
        <v>1880</v>
      </c>
      <c r="N82" s="40">
        <v>1836</v>
      </c>
      <c r="O82" s="40"/>
      <c r="P82" s="40"/>
      <c r="Q82" s="40"/>
      <c r="R82" s="40"/>
      <c r="S82" s="81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spans="1:38" s="13" customFormat="1" ht="12.45" customHeight="1" x14ac:dyDescent="0.25">
      <c r="A83" s="81" t="s">
        <v>119</v>
      </c>
      <c r="B83" s="87">
        <v>131433</v>
      </c>
      <c r="C83" s="83" t="s">
        <v>134</v>
      </c>
      <c r="D83" s="83" t="s">
        <v>189</v>
      </c>
      <c r="E83" s="39">
        <v>40175</v>
      </c>
      <c r="F83" s="12" t="s">
        <v>217</v>
      </c>
      <c r="G83" s="83">
        <f t="shared" si="8"/>
        <v>1849</v>
      </c>
      <c r="H83" s="33" t="s">
        <v>0</v>
      </c>
      <c r="I83" s="33">
        <f t="shared" si="9"/>
        <v>1</v>
      </c>
      <c r="J83" s="110">
        <v>1723</v>
      </c>
      <c r="K83" s="29">
        <v>1746</v>
      </c>
      <c r="L83" s="29"/>
      <c r="M83" s="29">
        <v>1849</v>
      </c>
      <c r="N83" s="29"/>
      <c r="O83" s="29">
        <v>1747</v>
      </c>
      <c r="P83" s="29"/>
      <c r="Q83" s="29"/>
      <c r="R83" s="29"/>
      <c r="S83" s="83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1:38" s="13" customFormat="1" ht="12.45" customHeight="1" x14ac:dyDescent="0.25">
      <c r="A84" s="81" t="s">
        <v>119</v>
      </c>
      <c r="B84" s="82">
        <v>131430</v>
      </c>
      <c r="C84" s="84" t="s">
        <v>180</v>
      </c>
      <c r="D84" s="84" t="s">
        <v>181</v>
      </c>
      <c r="E84" s="23" t="s">
        <v>20</v>
      </c>
      <c r="F84" s="12" t="s">
        <v>217</v>
      </c>
      <c r="G84" s="83">
        <f t="shared" si="8"/>
        <v>1815</v>
      </c>
      <c r="H84" s="20" t="s">
        <v>0</v>
      </c>
      <c r="I84" s="20">
        <f t="shared" si="9"/>
        <v>1</v>
      </c>
      <c r="J84" s="18"/>
      <c r="K84" s="30">
        <v>1730</v>
      </c>
      <c r="L84" s="30"/>
      <c r="M84" s="29">
        <v>1745</v>
      </c>
      <c r="N84" s="29"/>
      <c r="O84" s="29">
        <v>1815</v>
      </c>
      <c r="P84" s="29"/>
      <c r="Q84" s="29">
        <v>1698</v>
      </c>
      <c r="R84" s="29"/>
      <c r="S84" s="81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s="7" customFormat="1" ht="12.45" customHeight="1" x14ac:dyDescent="0.25">
      <c r="A85" s="81" t="s">
        <v>119</v>
      </c>
      <c r="B85" s="81">
        <v>131476</v>
      </c>
      <c r="C85" s="81" t="s">
        <v>14</v>
      </c>
      <c r="D85" s="81" t="s">
        <v>15</v>
      </c>
      <c r="E85" s="12">
        <v>40600</v>
      </c>
      <c r="F85" s="12" t="s">
        <v>216</v>
      </c>
      <c r="G85" s="83">
        <f t="shared" si="8"/>
        <v>1808</v>
      </c>
      <c r="H85" s="20" t="s">
        <v>0</v>
      </c>
      <c r="I85" s="20">
        <f t="shared" si="9"/>
        <v>1</v>
      </c>
      <c r="J85" s="85">
        <v>1670</v>
      </c>
      <c r="K85" s="83"/>
      <c r="L85" s="83">
        <v>1808</v>
      </c>
      <c r="M85" s="83"/>
      <c r="N85" s="83"/>
      <c r="O85" s="83"/>
      <c r="P85" s="83"/>
      <c r="Q85" s="83"/>
      <c r="R85" s="83">
        <v>1808</v>
      </c>
      <c r="S85" s="81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</row>
    <row r="86" spans="1:38" s="13" customFormat="1" ht="12.45" customHeight="1" x14ac:dyDescent="0.25">
      <c r="A86" s="81" t="s">
        <v>119</v>
      </c>
      <c r="B86" s="28">
        <v>131483</v>
      </c>
      <c r="C86" s="26" t="s">
        <v>190</v>
      </c>
      <c r="D86" s="26" t="s">
        <v>73</v>
      </c>
      <c r="E86" s="27">
        <v>40598</v>
      </c>
      <c r="F86" s="12" t="s">
        <v>216</v>
      </c>
      <c r="G86" s="83">
        <f t="shared" si="8"/>
        <v>1799</v>
      </c>
      <c r="H86" s="28" t="s">
        <v>0</v>
      </c>
      <c r="I86" s="28">
        <v>1</v>
      </c>
      <c r="J86" s="26"/>
      <c r="K86" s="40">
        <v>1799</v>
      </c>
      <c r="L86" s="40"/>
      <c r="M86" s="40"/>
      <c r="N86" s="40"/>
      <c r="O86" s="40"/>
      <c r="P86" s="40"/>
      <c r="Q86" s="40"/>
      <c r="R86" s="40"/>
      <c r="S86" s="26"/>
    </row>
    <row r="87" spans="1:38" s="22" customFormat="1" ht="12.45" customHeight="1" x14ac:dyDescent="0.25">
      <c r="A87" s="81" t="s">
        <v>119</v>
      </c>
      <c r="B87" s="82">
        <v>131429</v>
      </c>
      <c r="C87" s="84" t="s">
        <v>38</v>
      </c>
      <c r="D87" s="84" t="s">
        <v>153</v>
      </c>
      <c r="E87" s="23" t="s">
        <v>179</v>
      </c>
      <c r="F87" s="12" t="s">
        <v>217</v>
      </c>
      <c r="G87" s="83">
        <f t="shared" si="8"/>
        <v>1859</v>
      </c>
      <c r="H87" s="20" t="s">
        <v>0</v>
      </c>
      <c r="I87" s="20">
        <f>IF(H87="aff",1," ")</f>
        <v>1</v>
      </c>
      <c r="J87" s="18"/>
      <c r="K87" s="30">
        <v>1776</v>
      </c>
      <c r="L87" s="30"/>
      <c r="M87" s="30">
        <v>1799</v>
      </c>
      <c r="N87" s="30"/>
      <c r="O87" s="30">
        <v>1626</v>
      </c>
      <c r="P87" s="30"/>
      <c r="Q87" s="30">
        <v>1859</v>
      </c>
      <c r="R87" s="30"/>
      <c r="S87" s="81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</row>
    <row r="88" spans="1:38" s="22" customFormat="1" ht="12.45" customHeight="1" x14ac:dyDescent="0.25">
      <c r="A88" s="81" t="s">
        <v>119</v>
      </c>
      <c r="B88" s="81">
        <v>131431</v>
      </c>
      <c r="C88" s="84" t="s">
        <v>134</v>
      </c>
      <c r="D88" s="84" t="s">
        <v>137</v>
      </c>
      <c r="E88" s="23">
        <v>39226</v>
      </c>
      <c r="F88" s="12" t="s">
        <v>206</v>
      </c>
      <c r="G88" s="83">
        <f t="shared" si="8"/>
        <v>1735</v>
      </c>
      <c r="H88" s="33" t="s">
        <v>0</v>
      </c>
      <c r="I88" s="33">
        <f>IF(H88="aff",1," ")</f>
        <v>1</v>
      </c>
      <c r="J88" s="110">
        <v>1661</v>
      </c>
      <c r="K88" s="29">
        <v>1600</v>
      </c>
      <c r="L88" s="29"/>
      <c r="M88" s="30">
        <v>1735</v>
      </c>
      <c r="N88" s="30"/>
      <c r="O88" s="30">
        <v>1670</v>
      </c>
      <c r="P88" s="30"/>
      <c r="Q88" s="30">
        <v>1599</v>
      </c>
      <c r="R88" s="30"/>
      <c r="S88" s="81"/>
    </row>
    <row r="89" spans="1:38" s="7" customFormat="1" ht="12.45" customHeight="1" x14ac:dyDescent="0.25">
      <c r="A89" s="81" t="s">
        <v>119</v>
      </c>
      <c r="B89" s="81">
        <v>131426</v>
      </c>
      <c r="C89" s="81" t="s">
        <v>124</v>
      </c>
      <c r="D89" s="81" t="s">
        <v>45</v>
      </c>
      <c r="E89" s="12">
        <v>39958</v>
      </c>
      <c r="F89" s="12" t="s">
        <v>217</v>
      </c>
      <c r="G89" s="83">
        <f t="shared" si="8"/>
        <v>1689</v>
      </c>
      <c r="H89" s="20" t="s">
        <v>0</v>
      </c>
      <c r="I89" s="20">
        <v>1</v>
      </c>
      <c r="J89" s="88">
        <v>1689</v>
      </c>
      <c r="K89" s="29"/>
      <c r="L89" s="29">
        <v>1671</v>
      </c>
      <c r="M89" s="29">
        <v>1658</v>
      </c>
      <c r="N89" s="29"/>
      <c r="O89" s="29"/>
      <c r="P89" s="29"/>
      <c r="Q89" s="29"/>
      <c r="R89" s="29"/>
      <c r="S89" s="81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</row>
    <row r="90" spans="1:38" s="7" customFormat="1" ht="12.45" customHeight="1" x14ac:dyDescent="0.25">
      <c r="A90" s="81" t="s">
        <v>119</v>
      </c>
      <c r="B90" s="87">
        <v>131427</v>
      </c>
      <c r="C90" s="83" t="s">
        <v>124</v>
      </c>
      <c r="D90" s="83" t="s">
        <v>135</v>
      </c>
      <c r="E90" s="39" t="s">
        <v>88</v>
      </c>
      <c r="F90" s="12" t="s">
        <v>217</v>
      </c>
      <c r="G90" s="83">
        <f t="shared" si="8"/>
        <v>1626</v>
      </c>
      <c r="H90" s="33" t="s">
        <v>0</v>
      </c>
      <c r="I90" s="33">
        <f>IF(H90="aff",1," ")</f>
        <v>1</v>
      </c>
      <c r="J90" s="105">
        <v>1626</v>
      </c>
      <c r="K90" s="29"/>
      <c r="L90" s="29">
        <v>1585</v>
      </c>
      <c r="M90" s="29">
        <v>1603</v>
      </c>
      <c r="N90" s="29"/>
      <c r="O90" s="29"/>
      <c r="P90" s="29"/>
      <c r="Q90" s="29"/>
      <c r="R90" s="29"/>
      <c r="S90" s="83"/>
    </row>
    <row r="91" spans="1:38" ht="12.45" customHeight="1" x14ac:dyDescent="0.3">
      <c r="A91" s="81" t="s">
        <v>119</v>
      </c>
      <c r="B91" s="82">
        <v>131473</v>
      </c>
      <c r="C91" s="81" t="s">
        <v>184</v>
      </c>
      <c r="D91" s="81" t="s">
        <v>11</v>
      </c>
      <c r="E91" s="12">
        <v>39245</v>
      </c>
      <c r="F91" s="12" t="s">
        <v>206</v>
      </c>
      <c r="G91" s="83">
        <f t="shared" si="8"/>
        <v>1558</v>
      </c>
      <c r="H91" s="20" t="s">
        <v>0</v>
      </c>
      <c r="I91" s="20">
        <f>IF(H91="aff",1," ")</f>
        <v>1</v>
      </c>
      <c r="J91" s="18"/>
      <c r="K91" s="30">
        <v>1558</v>
      </c>
      <c r="L91" s="30"/>
      <c r="M91" s="29"/>
      <c r="N91" s="29"/>
      <c r="O91" s="29">
        <v>1473</v>
      </c>
      <c r="P91" s="29"/>
      <c r="Q91" s="29"/>
      <c r="R91" s="29"/>
      <c r="S91" s="81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</row>
    <row r="92" spans="1:38" s="7" customFormat="1" ht="12.45" customHeight="1" x14ac:dyDescent="0.25">
      <c r="A92" s="81" t="s">
        <v>119</v>
      </c>
      <c r="B92" s="81">
        <v>131440</v>
      </c>
      <c r="C92" s="81" t="s">
        <v>25</v>
      </c>
      <c r="D92" s="81" t="s">
        <v>66</v>
      </c>
      <c r="E92" s="12">
        <v>40738</v>
      </c>
      <c r="F92" s="12" t="s">
        <v>216</v>
      </c>
      <c r="G92" s="83">
        <f t="shared" si="8"/>
        <v>1384</v>
      </c>
      <c r="H92" s="20"/>
      <c r="I92" s="20"/>
      <c r="J92" s="85">
        <v>1384</v>
      </c>
      <c r="K92" s="83"/>
      <c r="L92" s="83"/>
      <c r="M92" s="83"/>
      <c r="N92" s="83"/>
      <c r="O92" s="83"/>
      <c r="P92" s="83"/>
      <c r="Q92" s="83"/>
      <c r="R92" s="83"/>
      <c r="S92" s="81"/>
    </row>
    <row r="93" spans="1:38" s="7" customFormat="1" ht="13.2" x14ac:dyDescent="0.3">
      <c r="A93" s="44"/>
      <c r="B93" s="44"/>
      <c r="C93" s="44"/>
      <c r="D93" s="44"/>
      <c r="E93" s="45"/>
      <c r="F93" s="45"/>
      <c r="G93" s="42"/>
      <c r="H93" s="41"/>
      <c r="I93" s="41"/>
      <c r="J93" s="42"/>
      <c r="K93" s="43"/>
      <c r="L93" s="43"/>
      <c r="M93" s="43"/>
      <c r="N93" s="43"/>
      <c r="O93" s="43"/>
      <c r="P93" s="43"/>
      <c r="Q93" s="43"/>
      <c r="R93" s="43"/>
      <c r="S93" s="44"/>
    </row>
    <row r="95" spans="1:38" x14ac:dyDescent="0.3">
      <c r="A95" s="121" t="s">
        <v>248</v>
      </c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2"/>
    </row>
    <row r="96" spans="1:38" x14ac:dyDescent="0.3">
      <c r="A96" s="47" t="s">
        <v>107</v>
      </c>
      <c r="B96" s="47" t="s">
        <v>108</v>
      </c>
      <c r="C96" s="47" t="s">
        <v>109</v>
      </c>
      <c r="D96" s="47" t="s">
        <v>110</v>
      </c>
      <c r="E96" s="47" t="s">
        <v>111</v>
      </c>
      <c r="F96" s="47" t="s">
        <v>211</v>
      </c>
      <c r="G96" s="47" t="s">
        <v>212</v>
      </c>
      <c r="H96" s="114" t="s">
        <v>0</v>
      </c>
      <c r="I96" s="114"/>
      <c r="J96" s="49" t="s">
        <v>112</v>
      </c>
      <c r="K96" s="49" t="s">
        <v>113</v>
      </c>
      <c r="L96" s="49" t="s">
        <v>225</v>
      </c>
      <c r="M96" s="49" t="s">
        <v>251</v>
      </c>
      <c r="N96" s="49" t="s">
        <v>262</v>
      </c>
      <c r="O96" s="49" t="s">
        <v>263</v>
      </c>
      <c r="P96" s="49" t="s">
        <v>280</v>
      </c>
      <c r="Q96" s="49" t="s">
        <v>281</v>
      </c>
      <c r="R96" s="49" t="s">
        <v>282</v>
      </c>
      <c r="S96" s="47"/>
    </row>
    <row r="97" spans="1:27" s="7" customFormat="1" ht="13.2" x14ac:dyDescent="0.3">
      <c r="A97" s="1" t="s">
        <v>120</v>
      </c>
      <c r="B97" s="1">
        <v>131234</v>
      </c>
      <c r="C97" s="1" t="s">
        <v>21</v>
      </c>
      <c r="D97" s="1" t="s">
        <v>68</v>
      </c>
      <c r="E97" s="2">
        <v>40702</v>
      </c>
      <c r="F97" s="2" t="s">
        <v>216</v>
      </c>
      <c r="G97" s="105">
        <f>MAXA(J97:R97)</f>
        <v>2252</v>
      </c>
      <c r="H97" s="10" t="s">
        <v>0</v>
      </c>
      <c r="I97" s="10">
        <f>IF(H97="aff",1," ")</f>
        <v>1</v>
      </c>
      <c r="J97" s="88">
        <v>2076</v>
      </c>
      <c r="K97" s="29">
        <v>2077</v>
      </c>
      <c r="L97" s="29">
        <v>2125</v>
      </c>
      <c r="M97" s="29"/>
      <c r="N97" s="29">
        <v>2119</v>
      </c>
      <c r="O97" s="29"/>
      <c r="P97" s="29">
        <v>2252</v>
      </c>
      <c r="Q97" s="29">
        <v>2179</v>
      </c>
      <c r="R97" s="29">
        <v>2178</v>
      </c>
      <c r="S97" s="1" t="s">
        <v>214</v>
      </c>
    </row>
    <row r="98" spans="1:27" s="7" customFormat="1" ht="13.2" x14ac:dyDescent="0.3">
      <c r="A98" s="1" t="s">
        <v>120</v>
      </c>
      <c r="B98" s="1">
        <v>130852</v>
      </c>
      <c r="C98" s="1" t="s">
        <v>275</v>
      </c>
      <c r="D98" s="1" t="s">
        <v>276</v>
      </c>
      <c r="E98" s="2">
        <v>39902</v>
      </c>
      <c r="F98" s="2" t="s">
        <v>217</v>
      </c>
      <c r="G98" s="107">
        <f t="shared" ref="G98:G105" si="10">MAXA(J98:R98)</f>
        <v>2202</v>
      </c>
      <c r="H98" s="9" t="s">
        <v>0</v>
      </c>
      <c r="I98" s="9">
        <v>1</v>
      </c>
      <c r="J98" s="88"/>
      <c r="K98" s="96"/>
      <c r="L98" s="29"/>
      <c r="M98" s="29"/>
      <c r="N98" s="29"/>
      <c r="O98" s="29">
        <v>2153</v>
      </c>
      <c r="P98" s="29">
        <v>2202</v>
      </c>
      <c r="Q98" s="29">
        <v>2196</v>
      </c>
      <c r="R98" s="29">
        <v>2194</v>
      </c>
      <c r="S98" s="1" t="s">
        <v>214</v>
      </c>
      <c r="T98" s="1"/>
    </row>
    <row r="99" spans="1:27" s="7" customFormat="1" ht="13.2" x14ac:dyDescent="0.3">
      <c r="A99" s="1" t="s">
        <v>120</v>
      </c>
      <c r="B99" s="126">
        <v>130974</v>
      </c>
      <c r="C99" s="74" t="s">
        <v>232</v>
      </c>
      <c r="D99" s="1" t="s">
        <v>233</v>
      </c>
      <c r="E99" s="2">
        <v>39968</v>
      </c>
      <c r="F99" s="2" t="s">
        <v>217</v>
      </c>
      <c r="G99" s="107">
        <f t="shared" si="10"/>
        <v>2149</v>
      </c>
      <c r="H99" s="10" t="s">
        <v>0</v>
      </c>
      <c r="I99" s="10">
        <v>1</v>
      </c>
      <c r="J99" s="88"/>
      <c r="K99" s="29"/>
      <c r="L99" s="29">
        <v>2102</v>
      </c>
      <c r="M99" s="29"/>
      <c r="N99" s="29">
        <v>2149</v>
      </c>
      <c r="O99" s="29"/>
      <c r="P99" s="29"/>
      <c r="Q99" s="29"/>
      <c r="R99" s="29"/>
      <c r="S99" s="1" t="s">
        <v>214</v>
      </c>
    </row>
    <row r="100" spans="1:27" s="6" customFormat="1" ht="13.2" x14ac:dyDescent="0.25">
      <c r="A100" s="1" t="s">
        <v>120</v>
      </c>
      <c r="B100" s="126">
        <v>130976</v>
      </c>
      <c r="C100" s="1" t="s">
        <v>21</v>
      </c>
      <c r="D100" s="1" t="s">
        <v>176</v>
      </c>
      <c r="E100" s="12">
        <v>39847</v>
      </c>
      <c r="F100" s="2" t="s">
        <v>217</v>
      </c>
      <c r="G100" s="107">
        <f t="shared" si="10"/>
        <v>2136</v>
      </c>
      <c r="H100" s="9" t="s">
        <v>0</v>
      </c>
      <c r="I100" s="9">
        <v>1</v>
      </c>
      <c r="J100" s="88"/>
      <c r="K100" s="29">
        <v>2014</v>
      </c>
      <c r="L100" s="29">
        <v>2018</v>
      </c>
      <c r="M100" s="29"/>
      <c r="N100" s="29">
        <v>1974</v>
      </c>
      <c r="O100" s="29"/>
      <c r="P100" s="29">
        <v>2136</v>
      </c>
      <c r="Q100" s="29"/>
      <c r="R100" s="29"/>
      <c r="S100" s="1" t="s">
        <v>214</v>
      </c>
      <c r="T100" s="7"/>
      <c r="U100" s="7"/>
      <c r="V100" s="7"/>
      <c r="W100" s="7"/>
      <c r="X100" s="7"/>
      <c r="Y100" s="7"/>
      <c r="Z100" s="7"/>
      <c r="AA100" s="7"/>
    </row>
    <row r="101" spans="1:27" s="7" customFormat="1" ht="13.2" x14ac:dyDescent="0.25">
      <c r="A101" s="1" t="s">
        <v>120</v>
      </c>
      <c r="B101" s="1">
        <v>130468</v>
      </c>
      <c r="C101" s="11" t="s">
        <v>164</v>
      </c>
      <c r="D101" s="11" t="s">
        <v>166</v>
      </c>
      <c r="E101" s="12">
        <v>39707</v>
      </c>
      <c r="F101" s="2" t="s">
        <v>206</v>
      </c>
      <c r="G101" s="107">
        <f t="shared" si="10"/>
        <v>2215</v>
      </c>
      <c r="H101" s="14" t="s">
        <v>0</v>
      </c>
      <c r="I101" s="9">
        <v>1</v>
      </c>
      <c r="J101" s="88"/>
      <c r="K101" s="29"/>
      <c r="L101" s="29">
        <v>2180</v>
      </c>
      <c r="M101" s="29">
        <v>2172</v>
      </c>
      <c r="N101" s="29">
        <v>2074</v>
      </c>
      <c r="O101" s="29">
        <v>2063</v>
      </c>
      <c r="P101" s="29">
        <v>2170</v>
      </c>
      <c r="Q101" s="29">
        <v>2149</v>
      </c>
      <c r="R101" s="29">
        <v>2215</v>
      </c>
      <c r="S101" s="1" t="s">
        <v>214</v>
      </c>
    </row>
    <row r="102" spans="1:27" s="7" customFormat="1" ht="13.2" x14ac:dyDescent="0.25">
      <c r="A102" s="1" t="s">
        <v>120</v>
      </c>
      <c r="B102" s="1">
        <v>131599</v>
      </c>
      <c r="C102" s="103" t="s">
        <v>278</v>
      </c>
      <c r="D102" s="4" t="s">
        <v>72</v>
      </c>
      <c r="E102" s="75" t="s">
        <v>279</v>
      </c>
      <c r="F102" s="2" t="s">
        <v>206</v>
      </c>
      <c r="G102" s="107">
        <f t="shared" si="10"/>
        <v>2130</v>
      </c>
      <c r="H102" s="14"/>
      <c r="I102" s="9"/>
      <c r="J102" s="88"/>
      <c r="K102" s="29"/>
      <c r="L102" s="29"/>
      <c r="M102" s="29"/>
      <c r="N102" s="29">
        <v>2130</v>
      </c>
      <c r="O102" s="29"/>
      <c r="P102" s="29"/>
      <c r="Q102" s="29"/>
      <c r="R102" s="29"/>
      <c r="S102" s="1" t="s">
        <v>214</v>
      </c>
    </row>
    <row r="103" spans="1:27" s="7" customFormat="1" ht="13.2" x14ac:dyDescent="0.25">
      <c r="A103" s="1" t="s">
        <v>120</v>
      </c>
      <c r="B103" s="1">
        <v>130469</v>
      </c>
      <c r="C103" s="11" t="s">
        <v>164</v>
      </c>
      <c r="D103" s="11" t="s">
        <v>165</v>
      </c>
      <c r="E103" s="12">
        <v>39570</v>
      </c>
      <c r="F103" s="2" t="s">
        <v>206</v>
      </c>
      <c r="G103" s="107">
        <f t="shared" si="10"/>
        <v>1780</v>
      </c>
      <c r="H103" s="14" t="s">
        <v>0</v>
      </c>
      <c r="I103" s="9">
        <v>1</v>
      </c>
      <c r="J103" s="88"/>
      <c r="K103" s="29"/>
      <c r="L103" s="29">
        <v>1760</v>
      </c>
      <c r="M103" s="29">
        <v>1706</v>
      </c>
      <c r="N103" s="29">
        <v>1593</v>
      </c>
      <c r="O103" s="29">
        <v>1731</v>
      </c>
      <c r="P103" s="29">
        <v>1780</v>
      </c>
      <c r="Q103" s="29">
        <v>1724</v>
      </c>
      <c r="R103" s="29">
        <v>1745</v>
      </c>
      <c r="S103" s="1" t="s">
        <v>214</v>
      </c>
      <c r="T103" s="6"/>
      <c r="U103" s="6"/>
      <c r="V103" s="6"/>
      <c r="W103" s="6"/>
      <c r="X103" s="6"/>
      <c r="Y103" s="6"/>
      <c r="Z103" s="6"/>
      <c r="AA103" s="6"/>
    </row>
    <row r="104" spans="1:27" s="7" customFormat="1" ht="13.2" x14ac:dyDescent="0.25">
      <c r="A104" s="1" t="s">
        <v>120</v>
      </c>
      <c r="B104" s="1">
        <v>131004</v>
      </c>
      <c r="C104" s="1" t="s">
        <v>164</v>
      </c>
      <c r="D104" s="1" t="s">
        <v>163</v>
      </c>
      <c r="E104" s="2">
        <v>36996</v>
      </c>
      <c r="F104" s="2" t="s">
        <v>216</v>
      </c>
      <c r="G104" s="107">
        <f t="shared" si="10"/>
        <v>2167</v>
      </c>
      <c r="H104" s="9" t="s">
        <v>0</v>
      </c>
      <c r="I104" s="9">
        <v>1</v>
      </c>
      <c r="J104" s="88"/>
      <c r="K104" s="29">
        <v>2147</v>
      </c>
      <c r="L104" s="29">
        <v>2120</v>
      </c>
      <c r="M104" s="30">
        <v>2130</v>
      </c>
      <c r="N104" s="30">
        <v>2111</v>
      </c>
      <c r="O104" s="30">
        <v>2167</v>
      </c>
      <c r="P104" s="30">
        <v>2141</v>
      </c>
      <c r="Q104" s="30"/>
      <c r="R104" s="30">
        <v>2129</v>
      </c>
      <c r="S104" s="1" t="s">
        <v>210</v>
      </c>
    </row>
    <row r="105" spans="1:27" s="7" customFormat="1" ht="13.2" x14ac:dyDescent="0.3">
      <c r="A105" s="1" t="s">
        <v>120</v>
      </c>
      <c r="B105" s="1">
        <v>131262</v>
      </c>
      <c r="C105" s="4" t="s">
        <v>8</v>
      </c>
      <c r="D105" s="4" t="s">
        <v>9</v>
      </c>
      <c r="E105" s="2">
        <v>40646</v>
      </c>
      <c r="F105" s="2" t="s">
        <v>216</v>
      </c>
      <c r="G105" s="107">
        <f t="shared" si="10"/>
        <v>2121</v>
      </c>
      <c r="H105" s="9" t="s">
        <v>0</v>
      </c>
      <c r="I105" s="9">
        <f>IF(H105="aff",1," ")</f>
        <v>1</v>
      </c>
      <c r="J105" s="88">
        <v>2010</v>
      </c>
      <c r="K105" s="29">
        <v>2005</v>
      </c>
      <c r="L105" s="29"/>
      <c r="M105" s="29">
        <v>2023</v>
      </c>
      <c r="N105" s="29">
        <v>2095</v>
      </c>
      <c r="O105" s="29">
        <v>2022</v>
      </c>
      <c r="P105" s="29">
        <v>2030</v>
      </c>
      <c r="Q105" s="29">
        <v>2064</v>
      </c>
      <c r="R105" s="29">
        <v>2121</v>
      </c>
      <c r="S105" s="1" t="s">
        <v>210</v>
      </c>
    </row>
    <row r="106" spans="1:27" s="7" customFormat="1" ht="13.2" x14ac:dyDescent="0.3">
      <c r="A106" s="31"/>
      <c r="B106" s="44"/>
      <c r="C106" s="31"/>
      <c r="D106" s="31"/>
      <c r="E106" s="45"/>
      <c r="F106" s="45"/>
      <c r="G106" s="62">
        <f>SUM(G97:G105)</f>
        <v>19152</v>
      </c>
      <c r="H106" s="46"/>
      <c r="I106" s="46"/>
      <c r="J106" s="42"/>
      <c r="K106" s="43"/>
      <c r="L106" s="43"/>
      <c r="M106" s="43"/>
      <c r="N106" s="43"/>
      <c r="O106" s="43"/>
      <c r="P106" s="43"/>
      <c r="Q106" s="43"/>
      <c r="R106" s="43"/>
      <c r="S106" s="44"/>
      <c r="T106" s="6"/>
      <c r="U106" s="6"/>
      <c r="V106" s="6"/>
      <c r="W106" s="6"/>
      <c r="X106" s="6"/>
      <c r="Y106" s="6"/>
      <c r="Z106" s="6"/>
      <c r="AA106" s="6"/>
    </row>
    <row r="107" spans="1:27" x14ac:dyDescent="0.3">
      <c r="A107" s="116" t="s">
        <v>213</v>
      </c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</row>
    <row r="108" spans="1:27" s="7" customFormat="1" ht="13.2" x14ac:dyDescent="0.3">
      <c r="A108" s="1" t="s">
        <v>120</v>
      </c>
      <c r="B108" s="24">
        <v>131551</v>
      </c>
      <c r="C108" s="74" t="s">
        <v>256</v>
      </c>
      <c r="D108" s="1" t="s">
        <v>257</v>
      </c>
      <c r="E108" s="2">
        <v>40065</v>
      </c>
      <c r="F108" s="2" t="s">
        <v>217</v>
      </c>
      <c r="G108" s="105">
        <f>MAXA(J108:R108)</f>
        <v>2042</v>
      </c>
      <c r="H108" s="10" t="s">
        <v>0</v>
      </c>
      <c r="I108" s="10">
        <v>1</v>
      </c>
      <c r="J108" s="78"/>
      <c r="K108" s="29"/>
      <c r="L108" s="29"/>
      <c r="M108" s="29">
        <v>2042</v>
      </c>
      <c r="N108" s="29"/>
      <c r="O108" s="29"/>
      <c r="P108" s="29"/>
      <c r="Q108" s="29"/>
      <c r="R108" s="29"/>
      <c r="S108" s="1"/>
    </row>
    <row r="109" spans="1:27" x14ac:dyDescent="0.3">
      <c r="A109" s="74" t="s">
        <v>120</v>
      </c>
      <c r="B109" s="97">
        <v>130605</v>
      </c>
      <c r="C109" s="74" t="s">
        <v>277</v>
      </c>
      <c r="D109" s="74" t="s">
        <v>95</v>
      </c>
      <c r="E109" s="98"/>
      <c r="F109" s="99" t="s">
        <v>217</v>
      </c>
      <c r="G109" s="107">
        <f t="shared" ref="G109:G114" si="11">MAXA(J109:R109)</f>
        <v>1925</v>
      </c>
      <c r="H109" s="100"/>
      <c r="I109" s="99"/>
      <c r="J109" s="101"/>
      <c r="K109" s="101"/>
      <c r="L109" s="102"/>
      <c r="M109" s="102">
        <v>1925</v>
      </c>
      <c r="N109" s="102"/>
      <c r="O109" s="95"/>
      <c r="P109" s="95"/>
      <c r="Q109" s="95"/>
      <c r="R109" s="95"/>
      <c r="S109" s="95"/>
    </row>
    <row r="110" spans="1:27" s="7" customFormat="1" ht="13.2" x14ac:dyDescent="0.3">
      <c r="A110" s="1" t="s">
        <v>120</v>
      </c>
      <c r="B110" s="35">
        <v>131219</v>
      </c>
      <c r="C110" s="29" t="s">
        <v>162</v>
      </c>
      <c r="D110" s="29" t="s">
        <v>161</v>
      </c>
      <c r="E110" s="37">
        <v>40271</v>
      </c>
      <c r="F110" s="2" t="s">
        <v>217</v>
      </c>
      <c r="G110" s="107">
        <f t="shared" si="11"/>
        <v>1899</v>
      </c>
      <c r="H110" s="10" t="s">
        <v>0</v>
      </c>
      <c r="I110" s="10">
        <v>1</v>
      </c>
      <c r="J110" s="88"/>
      <c r="K110" s="29">
        <v>1899</v>
      </c>
      <c r="L110" s="29"/>
      <c r="M110" s="29"/>
      <c r="N110" s="29">
        <v>1844</v>
      </c>
      <c r="O110" s="29"/>
      <c r="P110" s="29"/>
      <c r="Q110" s="29">
        <v>1892</v>
      </c>
      <c r="R110" s="29"/>
      <c r="S110" s="1"/>
    </row>
    <row r="111" spans="1:27" s="7" customFormat="1" ht="13.2" x14ac:dyDescent="0.3">
      <c r="A111" s="1" t="s">
        <v>120</v>
      </c>
      <c r="B111" s="1">
        <v>130785</v>
      </c>
      <c r="C111" s="4" t="s">
        <v>93</v>
      </c>
      <c r="D111" s="4" t="s">
        <v>136</v>
      </c>
      <c r="E111" s="2">
        <v>39122</v>
      </c>
      <c r="F111" s="2" t="s">
        <v>206</v>
      </c>
      <c r="G111" s="107">
        <f t="shared" si="11"/>
        <v>1728</v>
      </c>
      <c r="H111" s="10" t="s">
        <v>0</v>
      </c>
      <c r="I111" s="10">
        <f>IF(H111="aff",1," ")</f>
        <v>1</v>
      </c>
      <c r="J111" s="88">
        <v>1709</v>
      </c>
      <c r="K111" s="29">
        <v>1728</v>
      </c>
      <c r="L111" s="29">
        <v>1678</v>
      </c>
      <c r="M111" s="29"/>
      <c r="N111" s="29">
        <v>1664</v>
      </c>
      <c r="O111" s="29">
        <v>1701</v>
      </c>
      <c r="P111" s="29">
        <v>1606</v>
      </c>
      <c r="Q111" s="29">
        <v>1549</v>
      </c>
      <c r="R111" s="29">
        <v>1491</v>
      </c>
      <c r="S111" s="1"/>
    </row>
    <row r="112" spans="1:27" s="7" customFormat="1" ht="13.2" x14ac:dyDescent="0.25">
      <c r="A112" s="1" t="s">
        <v>120</v>
      </c>
      <c r="B112" s="1">
        <v>130975</v>
      </c>
      <c r="C112" s="1" t="s">
        <v>21</v>
      </c>
      <c r="D112" s="1" t="s">
        <v>48</v>
      </c>
      <c r="E112" s="2">
        <v>39143</v>
      </c>
      <c r="F112" s="2" t="s">
        <v>206</v>
      </c>
      <c r="G112" s="107">
        <f t="shared" si="11"/>
        <v>1694</v>
      </c>
      <c r="H112" s="15" t="s">
        <v>0</v>
      </c>
      <c r="I112" s="9">
        <f>IF(H112="aff",1," ")</f>
        <v>1</v>
      </c>
      <c r="J112" s="88">
        <v>1694</v>
      </c>
      <c r="K112" s="29">
        <v>1539</v>
      </c>
      <c r="L112" s="29"/>
      <c r="M112" s="30"/>
      <c r="N112" s="30">
        <v>1568</v>
      </c>
      <c r="O112" s="30"/>
      <c r="P112" s="30">
        <v>1676</v>
      </c>
      <c r="Q112" s="30"/>
      <c r="R112" s="30"/>
      <c r="S112" s="1"/>
    </row>
    <row r="113" spans="1:37" s="7" customFormat="1" ht="13.2" x14ac:dyDescent="0.25">
      <c r="A113" s="11" t="s">
        <v>120</v>
      </c>
      <c r="B113" s="126">
        <v>130105</v>
      </c>
      <c r="C113" s="11" t="s">
        <v>232</v>
      </c>
      <c r="D113" s="11" t="s">
        <v>234</v>
      </c>
      <c r="E113" s="12">
        <v>39195</v>
      </c>
      <c r="F113" s="12" t="s">
        <v>206</v>
      </c>
      <c r="G113" s="107">
        <f t="shared" si="11"/>
        <v>1677</v>
      </c>
      <c r="H113" s="14" t="s">
        <v>0</v>
      </c>
      <c r="I113" s="9">
        <v>1</v>
      </c>
      <c r="J113" s="88"/>
      <c r="K113" s="29"/>
      <c r="L113" s="29">
        <v>1677</v>
      </c>
      <c r="M113" s="29"/>
      <c r="N113" s="29">
        <v>1536</v>
      </c>
      <c r="O113" s="29"/>
      <c r="P113" s="29"/>
      <c r="Q113" s="29"/>
      <c r="R113" s="29"/>
      <c r="S113" s="1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</row>
    <row r="114" spans="1:37" s="7" customFormat="1" ht="13.2" x14ac:dyDescent="0.3">
      <c r="A114" s="1" t="s">
        <v>120</v>
      </c>
      <c r="B114" s="1">
        <v>131370</v>
      </c>
      <c r="C114" s="1" t="s">
        <v>170</v>
      </c>
      <c r="D114" s="1" t="s">
        <v>171</v>
      </c>
      <c r="E114" s="2">
        <v>39818</v>
      </c>
      <c r="F114" s="2" t="s">
        <v>217</v>
      </c>
      <c r="G114" s="107">
        <f t="shared" si="11"/>
        <v>0</v>
      </c>
      <c r="H114" s="9" t="s">
        <v>0</v>
      </c>
      <c r="I114" s="9">
        <v>1</v>
      </c>
      <c r="J114" s="3"/>
      <c r="K114" s="29"/>
      <c r="L114" s="29"/>
      <c r="M114" s="29"/>
      <c r="N114" s="29"/>
      <c r="O114" s="29"/>
      <c r="P114" s="29"/>
      <c r="Q114" s="29"/>
      <c r="R114" s="29"/>
      <c r="S114" s="1"/>
    </row>
    <row r="115" spans="1:37" s="7" customFormat="1" ht="13.2" x14ac:dyDescent="0.3">
      <c r="A115" s="44"/>
      <c r="B115" s="44"/>
      <c r="C115" s="44"/>
      <c r="D115" s="44"/>
      <c r="E115" s="45"/>
      <c r="F115" s="45"/>
      <c r="G115" s="42"/>
      <c r="H115" s="46"/>
      <c r="I115" s="46"/>
      <c r="J115" s="42"/>
      <c r="K115" s="43"/>
      <c r="L115" s="43"/>
      <c r="M115" s="43"/>
      <c r="N115" s="43"/>
      <c r="O115" s="43"/>
      <c r="P115" s="43"/>
      <c r="Q115" s="43"/>
      <c r="R115" s="43"/>
      <c r="S115" s="44"/>
    </row>
    <row r="116" spans="1:37" s="7" customFormat="1" ht="13.2" x14ac:dyDescent="0.3">
      <c r="A116" s="44"/>
      <c r="B116" s="44"/>
      <c r="C116" s="44"/>
      <c r="D116" s="44"/>
      <c r="E116" s="45"/>
      <c r="F116" s="45"/>
      <c r="G116" s="42"/>
      <c r="H116" s="46"/>
      <c r="I116" s="46"/>
      <c r="J116" s="42"/>
      <c r="K116" s="43"/>
      <c r="L116" s="43"/>
      <c r="M116" s="43"/>
      <c r="N116" s="43"/>
      <c r="O116" s="43"/>
      <c r="P116" s="43"/>
      <c r="Q116" s="43"/>
      <c r="R116" s="43"/>
      <c r="S116" s="44"/>
    </row>
    <row r="117" spans="1:37" s="13" customFormat="1" ht="13.2" x14ac:dyDescent="0.25">
      <c r="A117" s="121" t="s">
        <v>249</v>
      </c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2"/>
    </row>
    <row r="118" spans="1:37" x14ac:dyDescent="0.3">
      <c r="A118" s="47" t="s">
        <v>107</v>
      </c>
      <c r="B118" s="47" t="s">
        <v>108</v>
      </c>
      <c r="C118" s="47" t="s">
        <v>109</v>
      </c>
      <c r="D118" s="47" t="s">
        <v>110</v>
      </c>
      <c r="E118" s="47" t="s">
        <v>111</v>
      </c>
      <c r="F118" s="47" t="s">
        <v>211</v>
      </c>
      <c r="G118" s="47" t="s">
        <v>212</v>
      </c>
      <c r="H118" s="114" t="s">
        <v>0</v>
      </c>
      <c r="I118" s="114"/>
      <c r="J118" s="49" t="s">
        <v>112</v>
      </c>
      <c r="K118" s="49" t="s">
        <v>113</v>
      </c>
      <c r="L118" s="49" t="s">
        <v>225</v>
      </c>
      <c r="M118" s="49" t="s">
        <v>251</v>
      </c>
      <c r="N118" s="49" t="s">
        <v>262</v>
      </c>
      <c r="O118" s="49" t="s">
        <v>263</v>
      </c>
      <c r="P118" s="49" t="s">
        <v>280</v>
      </c>
      <c r="Q118" s="49" t="s">
        <v>281</v>
      </c>
      <c r="R118" s="49" t="s">
        <v>282</v>
      </c>
      <c r="S118" s="47"/>
    </row>
    <row r="119" spans="1:37" s="7" customFormat="1" ht="13.2" x14ac:dyDescent="0.3">
      <c r="A119" s="1" t="s">
        <v>121</v>
      </c>
      <c r="B119" s="1">
        <v>131396</v>
      </c>
      <c r="C119" s="1" t="s">
        <v>12</v>
      </c>
      <c r="D119" s="1" t="s">
        <v>13</v>
      </c>
      <c r="E119" s="2">
        <v>40672</v>
      </c>
      <c r="F119" s="2" t="s">
        <v>216</v>
      </c>
      <c r="G119" s="3">
        <f>MAXA(J119:R119)</f>
        <v>2277</v>
      </c>
      <c r="H119" s="9" t="s">
        <v>0</v>
      </c>
      <c r="I119" s="9">
        <f>IF(H119="aff",1," ")</f>
        <v>1</v>
      </c>
      <c r="J119" s="88">
        <v>2138</v>
      </c>
      <c r="K119" s="29"/>
      <c r="L119" s="29">
        <v>2208</v>
      </c>
      <c r="M119" s="29"/>
      <c r="N119" s="29">
        <v>2159</v>
      </c>
      <c r="O119" s="29">
        <v>2177</v>
      </c>
      <c r="P119" s="29"/>
      <c r="Q119" s="29"/>
      <c r="R119" s="29">
        <v>2277</v>
      </c>
      <c r="S119" s="1" t="s">
        <v>214</v>
      </c>
    </row>
    <row r="120" spans="1:37" s="7" customFormat="1" ht="13.2" x14ac:dyDescent="0.3">
      <c r="A120" s="1" t="s">
        <v>121</v>
      </c>
      <c r="B120" s="1">
        <v>131302</v>
      </c>
      <c r="C120" s="1" t="s">
        <v>10</v>
      </c>
      <c r="D120" s="1" t="s">
        <v>22</v>
      </c>
      <c r="E120" s="2">
        <v>39771</v>
      </c>
      <c r="F120" s="2" t="s">
        <v>217</v>
      </c>
      <c r="G120" s="107">
        <f t="shared" ref="G120:G127" si="12">MAXA(J120:R120)</f>
        <v>2274</v>
      </c>
      <c r="H120" s="9" t="s">
        <v>0</v>
      </c>
      <c r="I120" s="9">
        <v>1</v>
      </c>
      <c r="J120" s="88">
        <v>2255</v>
      </c>
      <c r="K120" s="104">
        <v>2157</v>
      </c>
      <c r="L120" s="29">
        <v>2183</v>
      </c>
      <c r="M120" s="29"/>
      <c r="N120" s="29"/>
      <c r="O120" s="29">
        <v>2182</v>
      </c>
      <c r="P120" s="29">
        <v>2274</v>
      </c>
      <c r="Q120" s="29">
        <v>2189</v>
      </c>
      <c r="R120" s="29">
        <v>2238</v>
      </c>
      <c r="S120" s="1" t="s">
        <v>214</v>
      </c>
    </row>
    <row r="121" spans="1:37" s="7" customFormat="1" ht="13.2" x14ac:dyDescent="0.3">
      <c r="A121" s="1" t="s">
        <v>121</v>
      </c>
      <c r="B121" s="1">
        <v>131034</v>
      </c>
      <c r="C121" s="1" t="s">
        <v>158</v>
      </c>
      <c r="D121" s="1" t="s">
        <v>159</v>
      </c>
      <c r="E121" s="2">
        <v>40177</v>
      </c>
      <c r="F121" s="2" t="s">
        <v>217</v>
      </c>
      <c r="G121" s="107">
        <f t="shared" si="12"/>
        <v>2255</v>
      </c>
      <c r="H121" s="9" t="s">
        <v>0</v>
      </c>
      <c r="I121" s="9">
        <v>1</v>
      </c>
      <c r="J121" s="3"/>
      <c r="K121" s="29">
        <v>2175</v>
      </c>
      <c r="L121" s="29">
        <v>2154</v>
      </c>
      <c r="M121" s="29"/>
      <c r="N121" s="29"/>
      <c r="O121" s="29"/>
      <c r="P121" s="29">
        <v>2230</v>
      </c>
      <c r="Q121" s="29"/>
      <c r="R121" s="29">
        <v>2255</v>
      </c>
      <c r="S121" s="1" t="s">
        <v>214</v>
      </c>
    </row>
    <row r="122" spans="1:37" s="7" customFormat="1" ht="13.2" x14ac:dyDescent="0.3">
      <c r="A122" s="1" t="s">
        <v>121</v>
      </c>
      <c r="B122" s="1">
        <v>131311</v>
      </c>
      <c r="C122" s="1" t="s">
        <v>6</v>
      </c>
      <c r="D122" s="1" t="s">
        <v>153</v>
      </c>
      <c r="E122" s="2">
        <v>40212</v>
      </c>
      <c r="F122" s="2" t="s">
        <v>217</v>
      </c>
      <c r="G122" s="107">
        <f t="shared" si="12"/>
        <v>2218</v>
      </c>
      <c r="H122" s="9" t="s">
        <v>0</v>
      </c>
      <c r="I122" s="9">
        <v>1</v>
      </c>
      <c r="J122" s="88"/>
      <c r="K122" s="29">
        <v>2124</v>
      </c>
      <c r="L122" s="29">
        <v>2158</v>
      </c>
      <c r="M122" s="29">
        <v>2164</v>
      </c>
      <c r="N122" s="29">
        <v>2086</v>
      </c>
      <c r="O122" s="29"/>
      <c r="P122" s="29">
        <v>2218</v>
      </c>
      <c r="Q122" s="29"/>
      <c r="R122" s="29">
        <v>2205</v>
      </c>
      <c r="S122" s="1" t="s">
        <v>214</v>
      </c>
    </row>
    <row r="123" spans="1:37" s="7" customFormat="1" ht="13.2" x14ac:dyDescent="0.25">
      <c r="A123" s="1" t="s">
        <v>121</v>
      </c>
      <c r="B123" s="1">
        <v>131310</v>
      </c>
      <c r="C123" s="1" t="s">
        <v>6</v>
      </c>
      <c r="D123" s="1" t="s">
        <v>235</v>
      </c>
      <c r="E123" s="75">
        <v>39655</v>
      </c>
      <c r="F123" s="75" t="s">
        <v>206</v>
      </c>
      <c r="G123" s="107">
        <f t="shared" si="12"/>
        <v>2208</v>
      </c>
      <c r="H123" s="10" t="s">
        <v>0</v>
      </c>
      <c r="I123" s="10">
        <v>1</v>
      </c>
      <c r="J123" s="88"/>
      <c r="K123" s="29"/>
      <c r="L123" s="29">
        <v>2163</v>
      </c>
      <c r="M123" s="29">
        <v>2144</v>
      </c>
      <c r="N123" s="29">
        <v>2111</v>
      </c>
      <c r="O123" s="29"/>
      <c r="P123" s="29"/>
      <c r="Q123" s="29"/>
      <c r="R123" s="29">
        <v>2208</v>
      </c>
      <c r="S123" s="1" t="s">
        <v>214</v>
      </c>
    </row>
    <row r="124" spans="1:37" s="7" customFormat="1" ht="13.2" x14ac:dyDescent="0.3">
      <c r="A124" s="1" t="s">
        <v>121</v>
      </c>
      <c r="B124" s="1">
        <v>131572</v>
      </c>
      <c r="C124" s="1" t="s">
        <v>253</v>
      </c>
      <c r="D124" s="1" t="s">
        <v>26</v>
      </c>
      <c r="E124" s="2">
        <v>39479</v>
      </c>
      <c r="F124" s="2" t="s">
        <v>206</v>
      </c>
      <c r="G124" s="107">
        <f t="shared" si="12"/>
        <v>2212</v>
      </c>
      <c r="H124" s="9" t="s">
        <v>0</v>
      </c>
      <c r="I124" s="9">
        <v>1</v>
      </c>
      <c r="J124" s="88"/>
      <c r="K124" s="29"/>
      <c r="L124" s="29"/>
      <c r="M124" s="29">
        <v>2142</v>
      </c>
      <c r="N124" s="29">
        <v>2133</v>
      </c>
      <c r="O124" s="29"/>
      <c r="P124" s="29"/>
      <c r="Q124" s="29">
        <v>2212</v>
      </c>
      <c r="R124" s="29">
        <v>2211</v>
      </c>
      <c r="S124" s="1" t="s">
        <v>214</v>
      </c>
    </row>
    <row r="125" spans="1:37" s="7" customFormat="1" ht="13.2" x14ac:dyDescent="0.3">
      <c r="A125" s="1" t="s">
        <v>121</v>
      </c>
      <c r="B125" s="1">
        <v>131331</v>
      </c>
      <c r="C125" s="1" t="s">
        <v>254</v>
      </c>
      <c r="D125" s="1" t="s">
        <v>255</v>
      </c>
      <c r="E125" s="2">
        <v>39669</v>
      </c>
      <c r="F125" s="2" t="s">
        <v>206</v>
      </c>
      <c r="G125" s="107">
        <f t="shared" si="12"/>
        <v>1927</v>
      </c>
      <c r="H125" s="9"/>
      <c r="I125" s="9"/>
      <c r="J125" s="99"/>
      <c r="K125" s="101"/>
      <c r="L125" s="101"/>
      <c r="M125" s="101">
        <v>1927</v>
      </c>
      <c r="N125" s="101">
        <v>1776</v>
      </c>
      <c r="O125" s="101"/>
      <c r="P125" s="101"/>
      <c r="Q125" s="101"/>
      <c r="R125" s="101"/>
      <c r="S125" s="1" t="s">
        <v>214</v>
      </c>
    </row>
    <row r="126" spans="1:37" s="7" customFormat="1" ht="13.2" x14ac:dyDescent="0.3">
      <c r="A126" s="1" t="s">
        <v>121</v>
      </c>
      <c r="B126" s="1">
        <v>131386</v>
      </c>
      <c r="C126" s="1" t="s">
        <v>4</v>
      </c>
      <c r="D126" s="1" t="s">
        <v>5</v>
      </c>
      <c r="E126" s="2">
        <v>40581</v>
      </c>
      <c r="F126" s="2" t="s">
        <v>216</v>
      </c>
      <c r="G126" s="107">
        <f t="shared" si="12"/>
        <v>2215</v>
      </c>
      <c r="H126" s="9" t="s">
        <v>0</v>
      </c>
      <c r="I126" s="9">
        <v>1</v>
      </c>
      <c r="J126" s="3">
        <v>2144</v>
      </c>
      <c r="K126" s="29">
        <v>2067</v>
      </c>
      <c r="L126" s="29">
        <v>2165</v>
      </c>
      <c r="M126" s="29"/>
      <c r="N126" s="29"/>
      <c r="O126" s="29"/>
      <c r="P126" s="29"/>
      <c r="Q126" s="29">
        <v>2175</v>
      </c>
      <c r="R126" s="29">
        <v>2215</v>
      </c>
      <c r="S126" s="1" t="s">
        <v>210</v>
      </c>
    </row>
    <row r="127" spans="1:37" s="7" customFormat="1" ht="13.2" x14ac:dyDescent="0.3">
      <c r="A127" s="1" t="s">
        <v>121</v>
      </c>
      <c r="B127" s="35">
        <v>131035</v>
      </c>
      <c r="C127" s="29" t="s">
        <v>158</v>
      </c>
      <c r="D127" s="29" t="s">
        <v>160</v>
      </c>
      <c r="E127" s="37">
        <v>40177</v>
      </c>
      <c r="F127" s="2" t="s">
        <v>217</v>
      </c>
      <c r="G127" s="107">
        <f t="shared" si="12"/>
        <v>2120</v>
      </c>
      <c r="H127" s="10" t="s">
        <v>0</v>
      </c>
      <c r="I127" s="10">
        <v>1</v>
      </c>
      <c r="J127" s="3"/>
      <c r="K127" s="29">
        <v>2069</v>
      </c>
      <c r="L127" s="29">
        <v>2044</v>
      </c>
      <c r="M127" s="29"/>
      <c r="N127" s="29"/>
      <c r="O127" s="29"/>
      <c r="P127" s="29">
        <v>2120</v>
      </c>
      <c r="Q127" s="29"/>
      <c r="R127" s="29">
        <v>2006</v>
      </c>
      <c r="S127" s="1" t="s">
        <v>210</v>
      </c>
    </row>
    <row r="128" spans="1:37" x14ac:dyDescent="0.3">
      <c r="G128" s="60">
        <f>SUM(G119:G127)</f>
        <v>19706</v>
      </c>
    </row>
    <row r="130" spans="1:37" x14ac:dyDescent="0.3">
      <c r="A130" s="121" t="s">
        <v>250</v>
      </c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2"/>
    </row>
    <row r="131" spans="1:37" x14ac:dyDescent="0.3">
      <c r="A131" s="69" t="s">
        <v>107</v>
      </c>
      <c r="B131" s="69" t="s">
        <v>108</v>
      </c>
      <c r="C131" s="69" t="s">
        <v>109</v>
      </c>
      <c r="D131" s="69" t="s">
        <v>110</v>
      </c>
      <c r="E131" s="69" t="s">
        <v>111</v>
      </c>
      <c r="F131" s="69" t="s">
        <v>211</v>
      </c>
      <c r="G131" s="69" t="s">
        <v>212</v>
      </c>
      <c r="H131" s="114" t="s">
        <v>0</v>
      </c>
      <c r="I131" s="114"/>
      <c r="J131" s="49" t="s">
        <v>112</v>
      </c>
      <c r="K131" s="49" t="s">
        <v>113</v>
      </c>
      <c r="L131" s="49" t="s">
        <v>225</v>
      </c>
      <c r="M131" s="49" t="s">
        <v>251</v>
      </c>
      <c r="N131" s="49" t="s">
        <v>262</v>
      </c>
      <c r="O131" s="49" t="s">
        <v>263</v>
      </c>
      <c r="P131" s="49" t="s">
        <v>280</v>
      </c>
      <c r="Q131" s="49" t="s">
        <v>281</v>
      </c>
      <c r="R131" s="49" t="s">
        <v>282</v>
      </c>
      <c r="S131" s="69"/>
    </row>
    <row r="132" spans="1:37" s="7" customFormat="1" ht="13.2" x14ac:dyDescent="0.25">
      <c r="A132" s="1" t="s">
        <v>236</v>
      </c>
      <c r="B132" s="1">
        <v>131534</v>
      </c>
      <c r="C132" s="1" t="s">
        <v>193</v>
      </c>
      <c r="D132" s="1" t="s">
        <v>240</v>
      </c>
      <c r="E132" s="76">
        <v>40458</v>
      </c>
      <c r="F132" s="76" t="s">
        <v>241</v>
      </c>
      <c r="G132" s="68">
        <f>MAXA(J132:R132)</f>
        <v>2268</v>
      </c>
      <c r="H132" s="10" t="s">
        <v>0</v>
      </c>
      <c r="I132" s="10">
        <v>1</v>
      </c>
      <c r="J132" s="68"/>
      <c r="K132" s="29">
        <v>2160</v>
      </c>
      <c r="L132" s="29">
        <v>2176</v>
      </c>
      <c r="M132" s="29"/>
      <c r="N132" s="29"/>
      <c r="O132" s="29"/>
      <c r="P132" s="29"/>
      <c r="Q132" s="29"/>
      <c r="R132" s="29">
        <v>2268</v>
      </c>
      <c r="S132" s="1" t="s">
        <v>214</v>
      </c>
    </row>
    <row r="133" spans="1:37" x14ac:dyDescent="0.3">
      <c r="A133" s="1"/>
      <c r="B133" s="1"/>
      <c r="C133" s="1"/>
      <c r="D133" s="1"/>
      <c r="E133" s="2"/>
      <c r="F133" s="2" t="s">
        <v>217</v>
      </c>
      <c r="G133" s="107">
        <f t="shared" ref="G133:G140" si="13">MAXA(J133:R133)</f>
        <v>0</v>
      </c>
      <c r="H133" s="9"/>
      <c r="I133" s="9"/>
      <c r="J133" s="68"/>
      <c r="K133" s="29"/>
      <c r="L133" s="29"/>
      <c r="M133" s="29"/>
      <c r="N133" s="29"/>
      <c r="O133" s="29"/>
      <c r="P133" s="29"/>
      <c r="Q133" s="29"/>
      <c r="R133" s="29"/>
      <c r="S133" s="1" t="s">
        <v>214</v>
      </c>
    </row>
    <row r="134" spans="1:37" x14ac:dyDescent="0.3">
      <c r="A134" s="1"/>
      <c r="B134" s="1"/>
      <c r="C134" s="1"/>
      <c r="D134" s="1"/>
      <c r="E134" s="2"/>
      <c r="F134" s="2" t="s">
        <v>217</v>
      </c>
      <c r="G134" s="107">
        <f t="shared" si="13"/>
        <v>0</v>
      </c>
      <c r="H134" s="9"/>
      <c r="I134" s="9"/>
      <c r="J134" s="68"/>
      <c r="K134" s="29"/>
      <c r="L134" s="29"/>
      <c r="M134" s="29"/>
      <c r="N134" s="29"/>
      <c r="O134" s="29"/>
      <c r="P134" s="29"/>
      <c r="Q134" s="29"/>
      <c r="R134" s="29"/>
      <c r="S134" s="1" t="s">
        <v>214</v>
      </c>
    </row>
    <row r="135" spans="1:37" s="7" customFormat="1" ht="13.2" x14ac:dyDescent="0.25">
      <c r="A135" s="1" t="s">
        <v>236</v>
      </c>
      <c r="B135" s="24">
        <v>131560</v>
      </c>
      <c r="C135" s="74" t="s">
        <v>185</v>
      </c>
      <c r="D135" s="1" t="s">
        <v>239</v>
      </c>
      <c r="E135" s="2">
        <v>40278</v>
      </c>
      <c r="F135" s="2" t="s">
        <v>217</v>
      </c>
      <c r="G135" s="107">
        <f t="shared" si="13"/>
        <v>1932</v>
      </c>
      <c r="H135" s="10"/>
      <c r="I135" s="10"/>
      <c r="J135" s="68"/>
      <c r="K135" s="29"/>
      <c r="L135" s="29">
        <v>1932</v>
      </c>
      <c r="M135" s="29"/>
      <c r="N135" s="29"/>
      <c r="O135" s="29"/>
      <c r="P135" s="29"/>
      <c r="Q135" s="29"/>
      <c r="R135" s="29"/>
      <c r="S135" s="1" t="s">
        <v>214</v>
      </c>
      <c r="T135" s="13"/>
      <c r="U135" s="72"/>
      <c r="V135" s="13"/>
      <c r="W135" s="13"/>
    </row>
    <row r="136" spans="1:37" s="7" customFormat="1" ht="13.2" x14ac:dyDescent="0.25">
      <c r="A136" s="11" t="s">
        <v>236</v>
      </c>
      <c r="B136" s="24">
        <v>131562</v>
      </c>
      <c r="C136" s="11" t="s">
        <v>237</v>
      </c>
      <c r="D136" s="11" t="s">
        <v>26</v>
      </c>
      <c r="E136" s="12">
        <v>39229</v>
      </c>
      <c r="F136" s="12" t="s">
        <v>206</v>
      </c>
      <c r="G136" s="107">
        <f t="shared" si="13"/>
        <v>1686</v>
      </c>
      <c r="H136" s="14" t="s">
        <v>0</v>
      </c>
      <c r="I136" s="9">
        <v>1</v>
      </c>
      <c r="J136" s="68"/>
      <c r="K136" s="29"/>
      <c r="L136" s="29">
        <v>1686</v>
      </c>
      <c r="M136" s="29"/>
      <c r="N136" s="29"/>
      <c r="O136" s="29"/>
      <c r="P136" s="29"/>
      <c r="Q136" s="29"/>
      <c r="R136" s="29"/>
      <c r="S136" s="1" t="s">
        <v>214</v>
      </c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</row>
    <row r="137" spans="1:37" s="13" customFormat="1" ht="13.2" x14ac:dyDescent="0.25">
      <c r="A137" s="4" t="s">
        <v>236</v>
      </c>
      <c r="B137" s="24">
        <v>131561</v>
      </c>
      <c r="C137" s="4" t="s">
        <v>237</v>
      </c>
      <c r="D137" s="4" t="s">
        <v>238</v>
      </c>
      <c r="E137" s="5">
        <v>39651</v>
      </c>
      <c r="F137" s="5" t="s">
        <v>206</v>
      </c>
      <c r="G137" s="107">
        <f t="shared" si="13"/>
        <v>1844</v>
      </c>
      <c r="H137" s="20"/>
      <c r="I137" s="20"/>
      <c r="J137" s="18"/>
      <c r="K137" s="30"/>
      <c r="L137" s="30">
        <v>1844</v>
      </c>
      <c r="M137" s="30"/>
      <c r="N137" s="30"/>
      <c r="O137" s="30"/>
      <c r="P137" s="30"/>
      <c r="Q137" s="30"/>
      <c r="R137" s="30"/>
      <c r="S137" s="1" t="s">
        <v>214</v>
      </c>
      <c r="T137" s="7"/>
      <c r="U137" s="7"/>
      <c r="V137" s="7"/>
      <c r="W137" s="7"/>
      <c r="Z137" s="19"/>
    </row>
    <row r="138" spans="1:37" s="13" customFormat="1" ht="13.2" x14ac:dyDescent="0.25">
      <c r="A138" s="4" t="s">
        <v>236</v>
      </c>
      <c r="B138" s="24">
        <v>131559</v>
      </c>
      <c r="C138" s="4" t="s">
        <v>185</v>
      </c>
      <c r="D138" s="4" t="s">
        <v>83</v>
      </c>
      <c r="E138" s="52">
        <v>39503</v>
      </c>
      <c r="F138" s="52" t="s">
        <v>206</v>
      </c>
      <c r="G138" s="107">
        <f t="shared" si="13"/>
        <v>1821</v>
      </c>
      <c r="H138" s="20"/>
      <c r="I138" s="20"/>
      <c r="J138" s="18"/>
      <c r="K138" s="30"/>
      <c r="L138" s="30">
        <v>1821</v>
      </c>
      <c r="M138" s="30"/>
      <c r="N138" s="30"/>
      <c r="O138" s="30"/>
      <c r="P138" s="30"/>
      <c r="Q138" s="30"/>
      <c r="R138" s="30"/>
      <c r="S138" s="1" t="s">
        <v>214</v>
      </c>
      <c r="T138" s="7"/>
      <c r="U138" s="7"/>
      <c r="V138" s="7"/>
      <c r="Y138" s="19"/>
    </row>
    <row r="139" spans="1:37" x14ac:dyDescent="0.3">
      <c r="A139" s="4" t="s">
        <v>236</v>
      </c>
      <c r="B139" s="1">
        <v>131135</v>
      </c>
      <c r="C139" s="1" t="s">
        <v>185</v>
      </c>
      <c r="D139" s="1" t="s">
        <v>252</v>
      </c>
      <c r="E139" s="2">
        <v>40500</v>
      </c>
      <c r="F139" s="2" t="s">
        <v>241</v>
      </c>
      <c r="G139" s="107">
        <f t="shared" si="13"/>
        <v>1989</v>
      </c>
      <c r="H139" s="9" t="s">
        <v>0</v>
      </c>
      <c r="I139" s="9">
        <v>1</v>
      </c>
      <c r="J139" s="88"/>
      <c r="K139" s="29"/>
      <c r="L139" s="29"/>
      <c r="M139" s="29">
        <v>1989</v>
      </c>
      <c r="N139" s="29"/>
      <c r="O139" s="29">
        <v>1981</v>
      </c>
      <c r="P139" s="29"/>
      <c r="Q139" s="29">
        <v>1884</v>
      </c>
      <c r="R139" s="29"/>
      <c r="S139" s="1" t="s">
        <v>210</v>
      </c>
    </row>
    <row r="140" spans="1:37" x14ac:dyDescent="0.3">
      <c r="A140" s="1" t="s">
        <v>236</v>
      </c>
      <c r="B140" s="1">
        <v>131563</v>
      </c>
      <c r="C140" s="1" t="s">
        <v>237</v>
      </c>
      <c r="D140" s="1" t="s">
        <v>137</v>
      </c>
      <c r="E140" s="2">
        <v>40469</v>
      </c>
      <c r="F140" s="2" t="s">
        <v>241</v>
      </c>
      <c r="G140" s="107">
        <f t="shared" si="13"/>
        <v>1945</v>
      </c>
      <c r="H140" s="10"/>
      <c r="I140" s="10"/>
      <c r="J140" s="88"/>
      <c r="K140" s="29"/>
      <c r="L140" s="29">
        <v>1945</v>
      </c>
      <c r="M140" s="29"/>
      <c r="N140" s="29"/>
      <c r="O140" s="29"/>
      <c r="P140" s="29"/>
      <c r="Q140" s="29"/>
      <c r="R140" s="29"/>
      <c r="S140" s="1" t="s">
        <v>210</v>
      </c>
    </row>
    <row r="141" spans="1:37" x14ac:dyDescent="0.3">
      <c r="G141" s="60">
        <f>SUM(G132:G140)</f>
        <v>13485</v>
      </c>
    </row>
  </sheetData>
  <sortState ref="A76:S92">
    <sortCondition descending="1" ref="G76:G92"/>
  </sortState>
  <mergeCells count="30">
    <mergeCell ref="A130:S130"/>
    <mergeCell ref="H131:I131"/>
    <mergeCell ref="G7:H7"/>
    <mergeCell ref="D5:F5"/>
    <mergeCell ref="D3:F3"/>
    <mergeCell ref="D7:F7"/>
    <mergeCell ref="A8:S8"/>
    <mergeCell ref="H9:I9"/>
    <mergeCell ref="A63:S63"/>
    <mergeCell ref="H64:I64"/>
    <mergeCell ref="A45:S45"/>
    <mergeCell ref="H46:I46"/>
    <mergeCell ref="H118:I118"/>
    <mergeCell ref="A20:S20"/>
    <mergeCell ref="A107:S107"/>
    <mergeCell ref="A57:S57"/>
    <mergeCell ref="H96:I96"/>
    <mergeCell ref="A117:S117"/>
    <mergeCell ref="A95:S95"/>
    <mergeCell ref="A75:S75"/>
    <mergeCell ref="D1:F1"/>
    <mergeCell ref="G1:H1"/>
    <mergeCell ref="D2:F2"/>
    <mergeCell ref="D4:F4"/>
    <mergeCell ref="D6:F6"/>
    <mergeCell ref="G2:H2"/>
    <mergeCell ref="G4:H4"/>
    <mergeCell ref="G6:H6"/>
    <mergeCell ref="G5:H5"/>
    <mergeCell ref="G3:H3"/>
  </mergeCells>
  <pageMargins left="0.7" right="0.7" top="0.75" bottom="0.75" header="0.3" footer="0.3"/>
  <pageSetup paperSize="9" scale="70" orientation="landscape" r:id="rId1"/>
  <rowBreaks count="3" manualBreakCount="3">
    <brk id="40" max="16" man="1"/>
    <brk id="94" max="16" man="1"/>
    <brk id="11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High schools</vt:lpstr>
      <vt:lpstr>Primary schools</vt:lpstr>
      <vt:lpstr>'Primary schools'!Print_Area</vt:lpstr>
    </vt:vector>
  </TitlesOfParts>
  <Company>Pioneer Foods PTY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Louwrens, Gerhard</dc:creator>
  <cp:lastModifiedBy>Johan Ferreira</cp:lastModifiedBy>
  <cp:lastPrinted>2020-02-11T09:09:22Z</cp:lastPrinted>
  <dcterms:created xsi:type="dcterms:W3CDTF">2019-09-17T10:09:29Z</dcterms:created>
  <dcterms:modified xsi:type="dcterms:W3CDTF">2020-02-28T09:33:59Z</dcterms:modified>
</cp:coreProperties>
</file>