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https://d.docs.live.net/e682945cd55df507/Tweekamp/Schools/"/>
    </mc:Choice>
  </mc:AlternateContent>
  <xr:revisionPtr revIDLastSave="0" documentId="8_{91C12F3B-BF8F-4F8E-8F93-7F8228471891}" xr6:coauthVersionLast="40" xr6:coauthVersionMax="40" xr10:uidLastSave="{00000000-0000-0000-0000-000000000000}"/>
  <bookViews>
    <workbookView xWindow="0" yWindow="0" windowWidth="20490" windowHeight="8070" xr2:uid="{00000000-000D-0000-FFFF-FFFF00000000}"/>
  </bookViews>
  <sheets>
    <sheet name="Primary school rankings" sheetId="8" r:id="rId1"/>
    <sheet name="Durbanville" sheetId="2" r:id="rId2"/>
    <sheet name="Kenridge" sheetId="4" r:id="rId3"/>
    <sheet name="Jan van Riebeeck" sheetId="6" r:id="rId4"/>
    <sheet name="De Hoop" sheetId="3" r:id="rId5"/>
    <sheet name="Beaumont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" i="2" l="1"/>
  <c r="H4" i="2"/>
  <c r="H5" i="2"/>
  <c r="H11" i="4"/>
  <c r="H7" i="4"/>
  <c r="H8" i="4"/>
  <c r="H4" i="4"/>
  <c r="H5" i="4"/>
  <c r="H11" i="6"/>
  <c r="H7" i="6"/>
  <c r="H8" i="6"/>
  <c r="H4" i="6"/>
  <c r="H5" i="6"/>
  <c r="H15" i="6"/>
  <c r="H17" i="6"/>
  <c r="H18" i="6"/>
  <c r="H19" i="6"/>
  <c r="H20" i="6"/>
  <c r="H21" i="6"/>
  <c r="H22" i="6"/>
  <c r="H23" i="6"/>
  <c r="H24" i="6"/>
  <c r="H25" i="6"/>
  <c r="H26" i="6"/>
  <c r="H27" i="6"/>
  <c r="H7" i="2" l="1"/>
  <c r="H8" i="2"/>
  <c r="J45" i="2"/>
  <c r="K45" i="2"/>
  <c r="L45" i="2"/>
  <c r="L47" i="2" s="1"/>
  <c r="M45" i="2"/>
  <c r="N45" i="2"/>
  <c r="I45" i="2"/>
  <c r="J47" i="2"/>
  <c r="J12" i="2"/>
  <c r="K12" i="2"/>
  <c r="K47" i="2" s="1"/>
  <c r="L12" i="2"/>
  <c r="M12" i="2"/>
  <c r="N12" i="2"/>
  <c r="N47" i="2" s="1"/>
  <c r="I12" i="2"/>
  <c r="I46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20" i="3"/>
  <c r="H16" i="5"/>
  <c r="H15" i="5"/>
  <c r="H9" i="5"/>
  <c r="H8" i="5"/>
  <c r="H7" i="5"/>
  <c r="H6" i="5"/>
  <c r="H5" i="5"/>
  <c r="H4" i="5"/>
  <c r="H3" i="5"/>
  <c r="H44" i="2"/>
  <c r="H43" i="2"/>
  <c r="H42" i="2"/>
  <c r="H41" i="2"/>
  <c r="H40" i="2"/>
  <c r="H39" i="2"/>
  <c r="H38" i="2"/>
  <c r="H15" i="2"/>
  <c r="H10" i="2"/>
  <c r="H9" i="2"/>
  <c r="H6" i="2"/>
  <c r="H3" i="2"/>
  <c r="H10" i="4"/>
  <c r="I47" i="2" l="1"/>
  <c r="H12" i="2"/>
  <c r="M47" i="2"/>
  <c r="C3" i="8"/>
  <c r="H12" i="5"/>
  <c r="C7" i="8" s="1"/>
  <c r="H29" i="3"/>
  <c r="H28" i="3"/>
  <c r="H27" i="3"/>
  <c r="H26" i="3"/>
  <c r="H25" i="3"/>
  <c r="H24" i="3"/>
  <c r="H23" i="3"/>
  <c r="H22" i="3"/>
  <c r="H21" i="3"/>
  <c r="H19" i="3"/>
  <c r="H18" i="3"/>
  <c r="H17" i="3"/>
  <c r="H16" i="3"/>
  <c r="H15" i="3"/>
  <c r="H11" i="3"/>
  <c r="H10" i="3"/>
  <c r="H9" i="3"/>
  <c r="H8" i="3"/>
  <c r="H7" i="3"/>
  <c r="H6" i="3"/>
  <c r="H5" i="3"/>
  <c r="H4" i="3"/>
  <c r="H3" i="3"/>
  <c r="H12" i="3" l="1"/>
  <c r="C6" i="8" s="1"/>
  <c r="H9" i="4"/>
  <c r="H15" i="4"/>
  <c r="H6" i="4"/>
  <c r="H3" i="4"/>
  <c r="H12" i="4" s="1"/>
  <c r="C4" i="8" l="1"/>
  <c r="H32" i="6"/>
  <c r="H31" i="6"/>
  <c r="H30" i="6"/>
  <c r="H29" i="6"/>
  <c r="H28" i="6"/>
  <c r="H10" i="6"/>
  <c r="H9" i="6"/>
  <c r="H16" i="6"/>
  <c r="H6" i="6"/>
  <c r="H3" i="6"/>
  <c r="H12" i="6" s="1"/>
  <c r="C5" i="8" l="1"/>
</calcChain>
</file>

<file path=xl/sharedStrings.xml><?xml version="1.0" encoding="utf-8"?>
<sst xmlns="http://schemas.openxmlformats.org/spreadsheetml/2006/main" count="711" uniqueCount="298">
  <si>
    <t>Pierre</t>
  </si>
  <si>
    <t>Coetzee</t>
  </si>
  <si>
    <t>Alex</t>
  </si>
  <si>
    <t>Lategan</t>
  </si>
  <si>
    <t>Christopher</t>
  </si>
  <si>
    <t>Kemp</t>
  </si>
  <si>
    <t>Nolene</t>
  </si>
  <si>
    <t>Badenhorst</t>
  </si>
  <si>
    <t>Christiaan</t>
  </si>
  <si>
    <t>Fouche</t>
  </si>
  <si>
    <t>Reuben</t>
  </si>
  <si>
    <t>Brits</t>
  </si>
  <si>
    <t>Ryder</t>
  </si>
  <si>
    <t>Richardson</t>
  </si>
  <si>
    <t>Jason</t>
  </si>
  <si>
    <t>Newell</t>
  </si>
  <si>
    <t>Alexa</t>
  </si>
  <si>
    <t>Schalk</t>
  </si>
  <si>
    <t>Ryan</t>
  </si>
  <si>
    <t>Williams</t>
  </si>
  <si>
    <t>Matthew</t>
  </si>
  <si>
    <t>Ian</t>
  </si>
  <si>
    <t>Volschenk</t>
  </si>
  <si>
    <t>Jemma</t>
  </si>
  <si>
    <t>de Kock</t>
  </si>
  <si>
    <t>Mieke</t>
  </si>
  <si>
    <t>Steenkamp</t>
  </si>
  <si>
    <t>Jaimie</t>
  </si>
  <si>
    <t>Zani</t>
  </si>
  <si>
    <t>Johané</t>
  </si>
  <si>
    <t>van Blerk</t>
  </si>
  <si>
    <t>Tate</t>
  </si>
  <si>
    <t>Criteria</t>
  </si>
  <si>
    <t>Extra</t>
  </si>
  <si>
    <t>Saskia</t>
  </si>
  <si>
    <t>Reddering</t>
  </si>
  <si>
    <t>Callum</t>
  </si>
  <si>
    <t>Koekemoer</t>
  </si>
  <si>
    <t>Franco</t>
  </si>
  <si>
    <t>Boonzaaier</t>
  </si>
  <si>
    <t>Caitlin</t>
  </si>
  <si>
    <t>Olivia</t>
  </si>
  <si>
    <t>Wilson</t>
  </si>
  <si>
    <t>Robbie</t>
  </si>
  <si>
    <t>Van Dyk</t>
  </si>
  <si>
    <t>Engelbrecht</t>
  </si>
  <si>
    <t>Charné</t>
  </si>
  <si>
    <t>Fourie</t>
  </si>
  <si>
    <t>Lily</t>
  </si>
  <si>
    <t>Durant</t>
  </si>
  <si>
    <t>Cara</t>
  </si>
  <si>
    <t>Els</t>
  </si>
  <si>
    <t>Abelines</t>
  </si>
  <si>
    <t>Schoeman</t>
  </si>
  <si>
    <t>Eben</t>
  </si>
  <si>
    <t>de Jongh</t>
  </si>
  <si>
    <t>Xander</t>
  </si>
  <si>
    <t>Kotzé</t>
  </si>
  <si>
    <t>Anieka</t>
  </si>
  <si>
    <t>Louw</t>
  </si>
  <si>
    <t>Lara</t>
  </si>
  <si>
    <t>van der Vyver</t>
  </si>
  <si>
    <t>Luan</t>
  </si>
  <si>
    <t>Stander</t>
  </si>
  <si>
    <t>Kyle</t>
  </si>
  <si>
    <t>Lombard</t>
  </si>
  <si>
    <t>van de Wal</t>
  </si>
  <si>
    <t>Janco</t>
  </si>
  <si>
    <t>Marais</t>
  </si>
  <si>
    <t>Anouk</t>
  </si>
  <si>
    <t>Hubert</t>
  </si>
  <si>
    <t>Winterbach</t>
  </si>
  <si>
    <t>Liebrecht</t>
  </si>
  <si>
    <t>Zoe</t>
  </si>
  <si>
    <t>Goebel</t>
  </si>
  <si>
    <t>Daniel</t>
  </si>
  <si>
    <t>Kruger</t>
  </si>
  <si>
    <t>Smit</t>
  </si>
  <si>
    <t>Juane</t>
  </si>
  <si>
    <t>Burger</t>
  </si>
  <si>
    <t>Wilhelm</t>
  </si>
  <si>
    <t>Matteo</t>
  </si>
  <si>
    <t>Munna</t>
  </si>
  <si>
    <t>Dirkie</t>
  </si>
  <si>
    <t>van Heerden</t>
  </si>
  <si>
    <t>Larah</t>
  </si>
  <si>
    <t>Aucamp</t>
  </si>
  <si>
    <t>Roxie</t>
  </si>
  <si>
    <t>Mila</t>
  </si>
  <si>
    <t>Emma</t>
  </si>
  <si>
    <t>Rossouw</t>
  </si>
  <si>
    <t>Ané</t>
  </si>
  <si>
    <t>Cloete</t>
  </si>
  <si>
    <t>Luka</t>
  </si>
  <si>
    <t>Ludorf</t>
  </si>
  <si>
    <t>Bester</t>
  </si>
  <si>
    <t>Nina</t>
  </si>
  <si>
    <t>Alexander</t>
  </si>
  <si>
    <t>Benecke</t>
  </si>
  <si>
    <t>Albert</t>
  </si>
  <si>
    <t>Griesel</t>
  </si>
  <si>
    <t>Stefan</t>
  </si>
  <si>
    <t>Liebenberg</t>
  </si>
  <si>
    <t>Lourens</t>
  </si>
  <si>
    <t>van der Walt</t>
  </si>
  <si>
    <t>Isabella</t>
  </si>
  <si>
    <t>Viljoen</t>
  </si>
  <si>
    <t>Kian</t>
  </si>
  <si>
    <t>Eksteen</t>
  </si>
  <si>
    <t>Dawid-Wiese</t>
  </si>
  <si>
    <t>Ruald</t>
  </si>
  <si>
    <t>Naudé</t>
  </si>
  <si>
    <t>Mari</t>
  </si>
  <si>
    <t>Swanepoel</t>
  </si>
  <si>
    <t>Huysamen</t>
  </si>
  <si>
    <t>Liversage</t>
  </si>
  <si>
    <t>Stella</t>
  </si>
  <si>
    <t>Malan</t>
  </si>
  <si>
    <t>le Roux</t>
  </si>
  <si>
    <t>Amy</t>
  </si>
  <si>
    <t>Evans</t>
  </si>
  <si>
    <t>Luke</t>
  </si>
  <si>
    <t>van Eeden</t>
  </si>
  <si>
    <t>Franz</t>
  </si>
  <si>
    <t>Wetzl</t>
  </si>
  <si>
    <t>Hugo</t>
  </si>
  <si>
    <t>Bo</t>
  </si>
  <si>
    <t>van Kesteren</t>
  </si>
  <si>
    <t>van Reenen</t>
  </si>
  <si>
    <t>de Vernon</t>
  </si>
  <si>
    <t>Stef</t>
  </si>
  <si>
    <t>Mostert</t>
  </si>
  <si>
    <t>Mia</t>
  </si>
  <si>
    <t>Nortjé</t>
  </si>
  <si>
    <t>John</t>
  </si>
  <si>
    <t>Willcox</t>
  </si>
  <si>
    <t>Durbanville Primary</t>
  </si>
  <si>
    <t>Jan van Riebeeck Primary</t>
  </si>
  <si>
    <t>De Hoop Primary</t>
  </si>
  <si>
    <t>Kenridge Primary</t>
  </si>
  <si>
    <t>Beaumont Primary</t>
  </si>
  <si>
    <t>Pos</t>
  </si>
  <si>
    <t>School</t>
  </si>
  <si>
    <t>Points</t>
  </si>
  <si>
    <t>Delmar</t>
  </si>
  <si>
    <t>Wessels</t>
  </si>
  <si>
    <t>Adriaan</t>
  </si>
  <si>
    <t>u.9</t>
  </si>
  <si>
    <t>u.11</t>
  </si>
  <si>
    <t>u.13</t>
  </si>
  <si>
    <t>CELL</t>
  </si>
  <si>
    <t>SCHOOL</t>
  </si>
  <si>
    <t>Age</t>
  </si>
  <si>
    <t>Nr</t>
  </si>
  <si>
    <t>Surname</t>
  </si>
  <si>
    <t>Name</t>
  </si>
  <si>
    <t>Birth</t>
  </si>
  <si>
    <t>Highest</t>
  </si>
  <si>
    <t>1 Dec</t>
  </si>
  <si>
    <t>Current team</t>
  </si>
  <si>
    <t>082 7561561</t>
  </si>
  <si>
    <t>Jan van Riebeeck</t>
  </si>
  <si>
    <t>Criterai</t>
  </si>
  <si>
    <t>U.13</t>
  </si>
  <si>
    <t>082 756561</t>
  </si>
  <si>
    <t>U.11</t>
  </si>
  <si>
    <t>082 8643204</t>
  </si>
  <si>
    <t>Sophia</t>
  </si>
  <si>
    <t>082 756 1561</t>
  </si>
  <si>
    <t>Jan van Riebeeck PS</t>
  </si>
  <si>
    <t>U.9</t>
  </si>
  <si>
    <t>082 756 561</t>
  </si>
  <si>
    <t>EXTRA ATHLETES</t>
  </si>
  <si>
    <t>082 4606151</t>
  </si>
  <si>
    <t>082 4926572</t>
  </si>
  <si>
    <t>19/02/2007</t>
  </si>
  <si>
    <t>Christaan</t>
  </si>
  <si>
    <t>083 235 6623</t>
  </si>
  <si>
    <t>Massyn</t>
  </si>
  <si>
    <t>Xenia</t>
  </si>
  <si>
    <t>084 601 5640</t>
  </si>
  <si>
    <t>U.8</t>
  </si>
  <si>
    <t>Daxton</t>
  </si>
  <si>
    <t>future</t>
  </si>
  <si>
    <t>Vorster</t>
  </si>
  <si>
    <t>Willem</t>
  </si>
  <si>
    <t>Olivier</t>
  </si>
  <si>
    <t>Jana</t>
  </si>
  <si>
    <t>081 3540989</t>
  </si>
  <si>
    <t>Kenridge</t>
  </si>
  <si>
    <t>McKenzie</t>
  </si>
  <si>
    <t>076 2057154</t>
  </si>
  <si>
    <t>083 2852768</t>
  </si>
  <si>
    <t>082 9275286</t>
  </si>
  <si>
    <t>16/10/2007</t>
  </si>
  <si>
    <t>082 8093234</t>
  </si>
  <si>
    <t>082 3023621</t>
  </si>
  <si>
    <t>083 3970366</t>
  </si>
  <si>
    <t>De Hoop</t>
  </si>
  <si>
    <t>082 3493491</t>
  </si>
  <si>
    <t>Hüsselmann</t>
  </si>
  <si>
    <t>083 2761680</t>
  </si>
  <si>
    <t>082 4720048</t>
  </si>
  <si>
    <t>082 895 2897</t>
  </si>
  <si>
    <t>De Villiers</t>
  </si>
  <si>
    <t>082 7862392</t>
  </si>
  <si>
    <t>082 808 6304</t>
  </si>
  <si>
    <t>Extra athletes</t>
  </si>
  <si>
    <t>083 236 1649</t>
  </si>
  <si>
    <t>076 370 8953</t>
  </si>
  <si>
    <t>071 177 8888</t>
  </si>
  <si>
    <t>072 7602653</t>
  </si>
  <si>
    <t>082 826 9004</t>
  </si>
  <si>
    <t>082 5774441</t>
  </si>
  <si>
    <t>082 4686451</t>
  </si>
  <si>
    <t>082 755 9370</t>
  </si>
  <si>
    <t>083 397 0366</t>
  </si>
  <si>
    <t>Michael</t>
  </si>
  <si>
    <t>082 786 7746</t>
  </si>
  <si>
    <t>Peters</t>
  </si>
  <si>
    <t>Francois</t>
  </si>
  <si>
    <t>072 7602655</t>
  </si>
  <si>
    <t>Karien</t>
  </si>
  <si>
    <t xml:space="preserve">Peters </t>
  </si>
  <si>
    <t>Berne</t>
  </si>
  <si>
    <t>Bouwer</t>
  </si>
  <si>
    <t>082 482 4199</t>
  </si>
  <si>
    <t>Kenridge PS</t>
  </si>
  <si>
    <t>Joubert</t>
  </si>
  <si>
    <t>MC</t>
  </si>
  <si>
    <t>083 381 6863</t>
  </si>
  <si>
    <t>Cell</t>
  </si>
  <si>
    <t>CURRENT TEAM</t>
  </si>
  <si>
    <t>082 4148078</t>
  </si>
  <si>
    <t>Durbanville</t>
  </si>
  <si>
    <t>083 2361911</t>
  </si>
  <si>
    <t>082 4902831</t>
  </si>
  <si>
    <t>084 5756766</t>
  </si>
  <si>
    <t>082 4587876</t>
  </si>
  <si>
    <t>082 8726809</t>
  </si>
  <si>
    <t>073 6009527</t>
  </si>
  <si>
    <t>079 5149915</t>
  </si>
  <si>
    <t>082 5512184</t>
  </si>
  <si>
    <t>082 7724278</t>
  </si>
  <si>
    <t>079 895 0589</t>
  </si>
  <si>
    <t>Odendaal</t>
  </si>
  <si>
    <t>Hendre</t>
  </si>
  <si>
    <t>082 8512652</t>
  </si>
  <si>
    <t>082 9718182</t>
  </si>
  <si>
    <t>084 473 1791</t>
  </si>
  <si>
    <t>072 2077072</t>
  </si>
  <si>
    <t>084 4636308</t>
  </si>
  <si>
    <t>083 2348606</t>
  </si>
  <si>
    <t>083 3090625</t>
  </si>
  <si>
    <t>Evert</t>
  </si>
  <si>
    <t>076 166 1149</t>
  </si>
  <si>
    <t>072 4822593</t>
  </si>
  <si>
    <t>082 8906114</t>
  </si>
  <si>
    <t>Bianca</t>
  </si>
  <si>
    <t>083 7870918</t>
  </si>
  <si>
    <t>082 822 2776</t>
  </si>
  <si>
    <t>082 739 4821</t>
  </si>
  <si>
    <t>082 377 5740</t>
  </si>
  <si>
    <t>083 2867151</t>
  </si>
  <si>
    <t>082 490 2831</t>
  </si>
  <si>
    <t>Amelia</t>
  </si>
  <si>
    <t>082 570 8445</t>
  </si>
  <si>
    <t xml:space="preserve">Durbanville </t>
  </si>
  <si>
    <t>Wearing</t>
  </si>
  <si>
    <t>Garth</t>
  </si>
  <si>
    <t>082 375 3370</t>
  </si>
  <si>
    <t>Krüger</t>
  </si>
  <si>
    <t>082 658 4554</t>
  </si>
  <si>
    <t>Andrag</t>
  </si>
  <si>
    <t>Louis</t>
  </si>
  <si>
    <t>082 772 4278</t>
  </si>
  <si>
    <t>Christoff</t>
  </si>
  <si>
    <t>Leah</t>
  </si>
  <si>
    <t>EngelbrechtGrace</t>
  </si>
  <si>
    <t>082 8720151</t>
  </si>
  <si>
    <t>Wentzel</t>
  </si>
  <si>
    <t>Kara</t>
  </si>
  <si>
    <t>082 7443047</t>
  </si>
  <si>
    <t>Beaumont</t>
  </si>
  <si>
    <t>076 8111470</t>
  </si>
  <si>
    <t>074 1262553</t>
  </si>
  <si>
    <t>082 5584648</t>
  </si>
  <si>
    <t>082 7777244</t>
  </si>
  <si>
    <t>082 8965790</t>
  </si>
  <si>
    <t>082 744 3047</t>
  </si>
  <si>
    <t>083 258 1591</t>
  </si>
  <si>
    <t>Van der Walt</t>
  </si>
  <si>
    <t>Earle</t>
  </si>
  <si>
    <t>Botes</t>
  </si>
  <si>
    <t>Madelie</t>
  </si>
  <si>
    <t>Nell</t>
  </si>
  <si>
    <t>Von Lieres</t>
  </si>
  <si>
    <t>Standing after 6 league meetings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</si>
</sst>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dd/mm/yyyy;@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rgb="FF333333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0" applyFont="1"/>
    <xf numFmtId="49" fontId="5" fillId="6" borderId="1" xfId="0" applyNumberFormat="1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16" fontId="6" fillId="6" borderId="1" xfId="0" applyNumberFormat="1" applyFont="1" applyFill="1" applyBorder="1" applyAlignment="1">
      <alignment horizontal="center"/>
    </xf>
    <xf numFmtId="16" fontId="6" fillId="6" borderId="1" xfId="0" quotePrefix="1" applyNumberFormat="1" applyFont="1" applyFill="1" applyBorder="1" applyAlignment="1">
      <alignment horizontal="center"/>
    </xf>
    <xf numFmtId="0" fontId="7" fillId="0" borderId="0" xfId="0" applyFont="1"/>
    <xf numFmtId="49" fontId="7" fillId="5" borderId="1" xfId="0" applyNumberFormat="1" applyFont="1" applyFill="1" applyBorder="1"/>
    <xf numFmtId="0" fontId="7" fillId="5" borderId="1" xfId="0" applyFont="1" applyFill="1" applyBorder="1"/>
    <xf numFmtId="165" fontId="7" fillId="5" borderId="1" xfId="0" applyNumberFormat="1" applyFont="1" applyFill="1" applyBorder="1" applyAlignment="1">
      <alignment horizontal="right"/>
    </xf>
    <xf numFmtId="164" fontId="7" fillId="5" borderId="1" xfId="1" applyFont="1" applyFill="1" applyBorder="1" applyAlignment="1">
      <alignment horizontal="center"/>
    </xf>
    <xf numFmtId="0" fontId="7" fillId="5" borderId="0" xfId="0" applyFont="1" applyFill="1"/>
    <xf numFmtId="0" fontId="6" fillId="5" borderId="0" xfId="0" applyFont="1" applyFill="1"/>
    <xf numFmtId="0" fontId="7" fillId="5" borderId="1" xfId="0" applyFont="1" applyFill="1" applyBorder="1" applyAlignment="1">
      <alignment horizontal="center"/>
    </xf>
    <xf numFmtId="49" fontId="7" fillId="7" borderId="1" xfId="0" applyNumberFormat="1" applyFont="1" applyFill="1" applyBorder="1"/>
    <xf numFmtId="0" fontId="7" fillId="7" borderId="1" xfId="0" applyFont="1" applyFill="1" applyBorder="1"/>
    <xf numFmtId="165" fontId="7" fillId="7" borderId="1" xfId="0" applyNumberFormat="1" applyFont="1" applyFill="1" applyBorder="1" applyAlignment="1">
      <alignment horizontal="right"/>
    </xf>
    <xf numFmtId="164" fontId="7" fillId="7" borderId="1" xfId="1" applyFont="1" applyFill="1" applyBorder="1" applyAlignment="1">
      <alignment horizontal="center"/>
    </xf>
    <xf numFmtId="164" fontId="7" fillId="5" borderId="1" xfId="1" applyNumberFormat="1" applyFont="1" applyFill="1" applyBorder="1" applyAlignment="1">
      <alignment horizontal="center"/>
    </xf>
    <xf numFmtId="0" fontId="0" fillId="5" borderId="0" xfId="0" applyFill="1"/>
    <xf numFmtId="49" fontId="7" fillId="0" borderId="0" xfId="0" applyNumberFormat="1" applyFont="1"/>
    <xf numFmtId="165" fontId="7" fillId="0" borderId="0" xfId="0" applyNumberFormat="1" applyFont="1" applyAlignment="1">
      <alignment horizontal="right"/>
    </xf>
    <xf numFmtId="164" fontId="6" fillId="3" borderId="1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164" fontId="0" fillId="5" borderId="0" xfId="1" applyFont="1" applyFill="1"/>
    <xf numFmtId="14" fontId="7" fillId="5" borderId="1" xfId="0" applyNumberFormat="1" applyFont="1" applyFill="1" applyBorder="1"/>
    <xf numFmtId="49" fontId="7" fillId="3" borderId="1" xfId="0" applyNumberFormat="1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 applyAlignment="1">
      <alignment horizontal="right"/>
    </xf>
    <xf numFmtId="164" fontId="7" fillId="3" borderId="1" xfId="1" applyFont="1" applyFill="1" applyBorder="1" applyAlignment="1">
      <alignment horizontal="center"/>
    </xf>
    <xf numFmtId="164" fontId="7" fillId="3" borderId="1" xfId="1" applyNumberFormat="1" applyFont="1" applyFill="1" applyBorder="1" applyAlignment="1">
      <alignment horizontal="center"/>
    </xf>
    <xf numFmtId="0" fontId="7" fillId="3" borderId="0" xfId="0" applyFont="1" applyFill="1"/>
    <xf numFmtId="49" fontId="7" fillId="5" borderId="0" xfId="0" applyNumberFormat="1" applyFont="1" applyFill="1" applyBorder="1"/>
    <xf numFmtId="0" fontId="7" fillId="5" borderId="0" xfId="0" applyFont="1" applyFill="1" applyBorder="1"/>
    <xf numFmtId="165" fontId="7" fillId="5" borderId="0" xfId="0" applyNumberFormat="1" applyFont="1" applyFill="1" applyBorder="1" applyAlignment="1">
      <alignment horizontal="right"/>
    </xf>
    <xf numFmtId="164" fontId="6" fillId="3" borderId="1" xfId="1" applyFont="1" applyFill="1" applyBorder="1" applyAlignment="1">
      <alignment horizontal="center"/>
    </xf>
    <xf numFmtId="164" fontId="7" fillId="5" borderId="0" xfId="1" applyFont="1" applyFill="1" applyBorder="1" applyAlignment="1">
      <alignment horizontal="center"/>
    </xf>
    <xf numFmtId="0" fontId="7" fillId="6" borderId="1" xfId="0" applyFont="1" applyFill="1" applyBorder="1"/>
    <xf numFmtId="0" fontId="7" fillId="7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/>
    <xf numFmtId="49" fontId="5" fillId="6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16" fontId="6" fillId="6" borderId="1" xfId="0" applyNumberFormat="1" applyFont="1" applyFill="1" applyBorder="1" applyAlignment="1">
      <alignment horizontal="center" vertical="center"/>
    </xf>
    <xf numFmtId="16" fontId="6" fillId="6" borderId="1" xfId="0" quotePrefix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/>
    </xf>
    <xf numFmtId="49" fontId="7" fillId="5" borderId="1" xfId="0" applyNumberFormat="1" applyFont="1" applyFill="1" applyBorder="1" applyAlignment="1">
      <alignment vertical="center"/>
    </xf>
    <xf numFmtId="0" fontId="7" fillId="5" borderId="1" xfId="0" applyFont="1" applyFill="1" applyBorder="1" applyAlignment="1">
      <alignment vertical="center"/>
    </xf>
    <xf numFmtId="165" fontId="7" fillId="5" borderId="1" xfId="0" applyNumberFormat="1" applyFont="1" applyFill="1" applyBorder="1" applyAlignment="1">
      <alignment horizontal="right" vertical="center"/>
    </xf>
    <xf numFmtId="164" fontId="7" fillId="5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7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vertical="center"/>
    </xf>
    <xf numFmtId="165" fontId="7" fillId="7" borderId="1" xfId="0" applyNumberFormat="1" applyFont="1" applyFill="1" applyBorder="1" applyAlignment="1">
      <alignment horizontal="right" vertical="center"/>
    </xf>
    <xf numFmtId="164" fontId="7" fillId="7" borderId="1" xfId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14" fontId="4" fillId="7" borderId="1" xfId="0" applyNumberFormat="1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/>
    </xf>
    <xf numFmtId="166" fontId="7" fillId="7" borderId="1" xfId="1" applyNumberFormat="1" applyFont="1" applyFill="1" applyBorder="1" applyAlignment="1">
      <alignment horizontal="center" vertical="center"/>
    </xf>
    <xf numFmtId="164" fontId="7" fillId="7" borderId="1" xfId="1" applyFont="1" applyFill="1" applyBorder="1" applyAlignment="1">
      <alignment horizontal="left" vertical="center"/>
    </xf>
    <xf numFmtId="0" fontId="3" fillId="5" borderId="0" xfId="0" applyFont="1" applyFill="1"/>
    <xf numFmtId="164" fontId="3" fillId="5" borderId="0" xfId="1" applyFont="1" applyFill="1"/>
    <xf numFmtId="164" fontId="6" fillId="3" borderId="3" xfId="0" applyNumberFormat="1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7" fillId="5" borderId="0" xfId="0" applyFont="1" applyFill="1" applyAlignment="1">
      <alignment vertical="center"/>
    </xf>
    <xf numFmtId="164" fontId="7" fillId="5" borderId="1" xfId="1" applyFont="1" applyFill="1" applyBorder="1" applyAlignment="1">
      <alignment vertical="center"/>
    </xf>
    <xf numFmtId="164" fontId="7" fillId="7" borderId="1" xfId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164" fontId="3" fillId="5" borderId="0" xfId="1" applyFont="1" applyFill="1" applyAlignment="1">
      <alignment vertical="center"/>
    </xf>
    <xf numFmtId="49" fontId="7" fillId="5" borderId="0" xfId="0" applyNumberFormat="1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165" fontId="7" fillId="5" borderId="0" xfId="0" applyNumberFormat="1" applyFont="1" applyFill="1" applyBorder="1" applyAlignment="1">
      <alignment horizontal="right" vertical="center"/>
    </xf>
    <xf numFmtId="164" fontId="6" fillId="3" borderId="1" xfId="1" applyFont="1" applyFill="1" applyBorder="1" applyAlignment="1">
      <alignment horizontal="center" vertical="center"/>
    </xf>
    <xf numFmtId="164" fontId="7" fillId="5" borderId="0" xfId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49" fontId="7" fillId="5" borderId="4" xfId="0" applyNumberFormat="1" applyFont="1" applyFill="1" applyBorder="1" applyAlignment="1">
      <alignment vertical="center"/>
    </xf>
    <xf numFmtId="0" fontId="7" fillId="5" borderId="5" xfId="0" applyFont="1" applyFill="1" applyBorder="1" applyAlignment="1">
      <alignment vertical="center"/>
    </xf>
    <xf numFmtId="165" fontId="7" fillId="5" borderId="5" xfId="0" applyNumberFormat="1" applyFont="1" applyFill="1" applyBorder="1" applyAlignment="1">
      <alignment horizontal="right" vertical="center"/>
    </xf>
    <xf numFmtId="164" fontId="6" fillId="5" borderId="5" xfId="1" applyFont="1" applyFill="1" applyBorder="1" applyAlignment="1">
      <alignment horizontal="center" vertical="center"/>
    </xf>
    <xf numFmtId="164" fontId="7" fillId="5" borderId="5" xfId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6" fillId="5" borderId="0" xfId="0" applyFont="1" applyFill="1" applyAlignment="1">
      <alignment vertical="center"/>
    </xf>
    <xf numFmtId="49" fontId="7" fillId="3" borderId="1" xfId="0" applyNumberFormat="1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165" fontId="7" fillId="3" borderId="1" xfId="0" applyNumberFormat="1" applyFont="1" applyFill="1" applyBorder="1" applyAlignment="1">
      <alignment horizontal="right" vertical="center"/>
    </xf>
    <xf numFmtId="164" fontId="7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49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/>
    </xf>
    <xf numFmtId="0" fontId="5" fillId="6" borderId="2" xfId="0" applyFont="1" applyFill="1" applyBorder="1"/>
    <xf numFmtId="0" fontId="5" fillId="6" borderId="2" xfId="0" applyFont="1" applyFill="1" applyBorder="1" applyAlignment="1">
      <alignment horizontal="center"/>
    </xf>
    <xf numFmtId="16" fontId="6" fillId="6" borderId="2" xfId="0" applyNumberFormat="1" applyFont="1" applyFill="1" applyBorder="1" applyAlignment="1">
      <alignment horizontal="center"/>
    </xf>
    <xf numFmtId="16" fontId="6" fillId="6" borderId="2" xfId="0" quotePrefix="1" applyNumberFormat="1" applyFont="1" applyFill="1" applyBorder="1" applyAlignment="1">
      <alignment horizontal="center"/>
    </xf>
    <xf numFmtId="164" fontId="6" fillId="3" borderId="3" xfId="1" applyFont="1" applyFill="1" applyBorder="1" applyAlignment="1">
      <alignment horizontal="center"/>
    </xf>
    <xf numFmtId="0" fontId="0" fillId="5" borderId="0" xfId="0" applyFill="1" applyBorder="1"/>
    <xf numFmtId="164" fontId="0" fillId="5" borderId="0" xfId="1" applyFont="1" applyFill="1" applyBorder="1"/>
    <xf numFmtId="0" fontId="6" fillId="6" borderId="1" xfId="0" applyFont="1" applyFill="1" applyBorder="1"/>
    <xf numFmtId="164" fontId="7" fillId="0" borderId="0" xfId="0" applyNumberFormat="1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1" xfId="0" applyNumberFormat="1" applyFont="1" applyBorder="1"/>
    <xf numFmtId="0" fontId="5" fillId="4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"/>
  <sheetViews>
    <sheetView tabSelected="1" workbookViewId="0">
      <selection activeCell="K13" sqref="K13"/>
    </sheetView>
  </sheetViews>
  <sheetFormatPr defaultRowHeight="12.75" x14ac:dyDescent="0.2"/>
  <cols>
    <col min="1" max="1" width="4.28515625" style="39" bestFit="1" customWidth="1"/>
    <col min="2" max="2" width="22.85546875" style="1" bestFit="1" customWidth="1"/>
    <col min="3" max="3" width="10.28515625" style="1" bestFit="1" customWidth="1"/>
    <col min="4" max="16384" width="9.140625" style="1"/>
  </cols>
  <sheetData>
    <row r="1" spans="1:3" x14ac:dyDescent="0.2">
      <c r="A1" s="105" t="s">
        <v>297</v>
      </c>
      <c r="B1" s="105"/>
      <c r="C1" s="105"/>
    </row>
    <row r="2" spans="1:3" x14ac:dyDescent="0.2">
      <c r="A2" s="101" t="s">
        <v>141</v>
      </c>
      <c r="B2" s="101" t="s">
        <v>142</v>
      </c>
      <c r="C2" s="101" t="s">
        <v>143</v>
      </c>
    </row>
    <row r="3" spans="1:3" x14ac:dyDescent="0.2">
      <c r="A3" s="102">
        <v>1</v>
      </c>
      <c r="B3" s="103" t="s">
        <v>136</v>
      </c>
      <c r="C3" s="104">
        <f>Durbanville!H12</f>
        <v>19721.18</v>
      </c>
    </row>
    <row r="4" spans="1:3" x14ac:dyDescent="0.2">
      <c r="A4" s="102">
        <v>4</v>
      </c>
      <c r="B4" s="103" t="s">
        <v>139</v>
      </c>
      <c r="C4" s="104">
        <f>Kenridge!H12</f>
        <v>19716.190000000002</v>
      </c>
    </row>
    <row r="5" spans="1:3" x14ac:dyDescent="0.2">
      <c r="A5" s="102">
        <v>2</v>
      </c>
      <c r="B5" s="103" t="s">
        <v>137</v>
      </c>
      <c r="C5" s="104">
        <f>'Jan van Riebeeck'!H12</f>
        <v>19367.829999999998</v>
      </c>
    </row>
    <row r="6" spans="1:3" x14ac:dyDescent="0.2">
      <c r="A6" s="102">
        <v>3</v>
      </c>
      <c r="B6" s="103" t="s">
        <v>138</v>
      </c>
      <c r="C6" s="104">
        <f>'De Hoop'!H12</f>
        <v>18418.400000000001</v>
      </c>
    </row>
    <row r="7" spans="1:3" x14ac:dyDescent="0.2">
      <c r="A7" s="102">
        <v>5</v>
      </c>
      <c r="B7" s="103" t="s">
        <v>140</v>
      </c>
      <c r="C7" s="104">
        <f>Beaumont!H12</f>
        <v>14619.330000000002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7"/>
  <sheetViews>
    <sheetView workbookViewId="0">
      <selection activeCell="H13" sqref="H13"/>
    </sheetView>
  </sheetViews>
  <sheetFormatPr defaultColWidth="9.140625" defaultRowHeight="12.75" x14ac:dyDescent="0.2"/>
  <cols>
    <col min="1" max="1" width="12.140625" style="20" bestFit="1" customWidth="1"/>
    <col min="2" max="2" width="10.42578125" style="6" bestFit="1" customWidth="1"/>
    <col min="3" max="3" width="4.85546875" style="6" bestFit="1" customWidth="1"/>
    <col min="4" max="4" width="5.5703125" style="6" bestFit="1" customWidth="1"/>
    <col min="5" max="5" width="16" style="6" bestFit="1" customWidth="1"/>
    <col min="6" max="6" width="10.42578125" style="6" bestFit="1" customWidth="1"/>
    <col min="7" max="7" width="10.85546875" style="21" customWidth="1"/>
    <col min="8" max="14" width="10.28515625" style="23" bestFit="1" customWidth="1"/>
    <col min="15" max="15" width="6.85546875" style="6" bestFit="1" customWidth="1"/>
    <col min="16" max="16" width="12.42578125" style="6" customWidth="1"/>
    <col min="17" max="16384" width="9.140625" style="6"/>
  </cols>
  <sheetData>
    <row r="1" spans="1:17" s="40" customFormat="1" x14ac:dyDescent="0.2">
      <c r="A1" s="91" t="s">
        <v>150</v>
      </c>
      <c r="B1" s="92" t="s">
        <v>151</v>
      </c>
      <c r="C1" s="92" t="s">
        <v>152</v>
      </c>
      <c r="D1" s="93" t="s">
        <v>153</v>
      </c>
      <c r="E1" s="93" t="s">
        <v>154</v>
      </c>
      <c r="F1" s="93" t="s">
        <v>155</v>
      </c>
      <c r="G1" s="93" t="s">
        <v>156</v>
      </c>
      <c r="H1" s="93" t="s">
        <v>157</v>
      </c>
      <c r="I1" s="94">
        <v>42993</v>
      </c>
      <c r="J1" s="94">
        <v>43021</v>
      </c>
      <c r="K1" s="94">
        <v>43042</v>
      </c>
      <c r="L1" s="95" t="s">
        <v>158</v>
      </c>
      <c r="M1" s="94">
        <v>42742</v>
      </c>
      <c r="N1" s="94">
        <v>42754</v>
      </c>
      <c r="O1" s="99"/>
    </row>
    <row r="2" spans="1:17" s="40" customFormat="1" x14ac:dyDescent="0.2">
      <c r="A2" s="106" t="s">
        <v>232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7" s="11" customFormat="1" x14ac:dyDescent="0.2">
      <c r="A3" s="7" t="s">
        <v>233</v>
      </c>
      <c r="B3" s="8" t="s">
        <v>234</v>
      </c>
      <c r="C3" s="8" t="s">
        <v>163</v>
      </c>
      <c r="D3" s="8">
        <v>1921</v>
      </c>
      <c r="E3" s="8" t="s">
        <v>47</v>
      </c>
      <c r="F3" s="8" t="s">
        <v>46</v>
      </c>
      <c r="G3" s="9">
        <v>39217</v>
      </c>
      <c r="H3" s="10">
        <f>MAXA(I3:N3)</f>
        <v>2244.0500000000002</v>
      </c>
      <c r="I3" s="10"/>
      <c r="J3" s="10">
        <v>2161.9499999999998</v>
      </c>
      <c r="K3" s="10">
        <v>2244.0500000000002</v>
      </c>
      <c r="L3" s="10"/>
      <c r="M3" s="10">
        <v>2224.4</v>
      </c>
      <c r="N3" s="10"/>
      <c r="O3" s="8" t="s">
        <v>32</v>
      </c>
    </row>
    <row r="4" spans="1:17" s="11" customFormat="1" x14ac:dyDescent="0.2">
      <c r="A4" s="7" t="s">
        <v>235</v>
      </c>
      <c r="B4" s="8" t="s">
        <v>234</v>
      </c>
      <c r="C4" s="8" t="s">
        <v>163</v>
      </c>
      <c r="D4" s="8">
        <v>1800</v>
      </c>
      <c r="E4" s="8" t="s">
        <v>45</v>
      </c>
      <c r="F4" s="8" t="s">
        <v>44</v>
      </c>
      <c r="G4" s="9">
        <v>38678</v>
      </c>
      <c r="H4" s="10">
        <f t="shared" ref="H4:H5" si="0">MAXA(I4:N4)</f>
        <v>2227.3000000000002</v>
      </c>
      <c r="I4" s="13"/>
      <c r="J4" s="10">
        <v>2227.3000000000002</v>
      </c>
      <c r="K4" s="10"/>
      <c r="L4" s="10">
        <v>2224.9</v>
      </c>
      <c r="M4" s="13"/>
      <c r="N4" s="13"/>
      <c r="O4" s="8" t="s">
        <v>32</v>
      </c>
    </row>
    <row r="5" spans="1:17" s="11" customFormat="1" x14ac:dyDescent="0.2">
      <c r="A5" s="7" t="s">
        <v>236</v>
      </c>
      <c r="B5" s="8" t="s">
        <v>234</v>
      </c>
      <c r="C5" s="8" t="s">
        <v>163</v>
      </c>
      <c r="D5" s="8">
        <v>1671</v>
      </c>
      <c r="E5" s="8" t="s">
        <v>35</v>
      </c>
      <c r="F5" s="8" t="s">
        <v>34</v>
      </c>
      <c r="G5" s="9">
        <v>38797</v>
      </c>
      <c r="H5" s="10">
        <f t="shared" si="0"/>
        <v>2009.55</v>
      </c>
      <c r="I5" s="10"/>
      <c r="J5" s="10">
        <v>1943.6</v>
      </c>
      <c r="K5" s="10">
        <v>1996.85</v>
      </c>
      <c r="L5" s="10">
        <v>2009.55</v>
      </c>
      <c r="M5" s="10">
        <v>1972.8</v>
      </c>
      <c r="N5" s="10"/>
      <c r="O5" s="8" t="s">
        <v>32</v>
      </c>
    </row>
    <row r="6" spans="1:17" s="11" customFormat="1" x14ac:dyDescent="0.2">
      <c r="A6" s="14" t="s">
        <v>237</v>
      </c>
      <c r="B6" s="15" t="s">
        <v>234</v>
      </c>
      <c r="C6" s="15" t="s">
        <v>165</v>
      </c>
      <c r="D6" s="15">
        <v>8171</v>
      </c>
      <c r="E6" s="15" t="s">
        <v>66</v>
      </c>
      <c r="F6" s="15" t="s">
        <v>25</v>
      </c>
      <c r="G6" s="16">
        <v>39595</v>
      </c>
      <c r="H6" s="17">
        <f>MAXA(I6:N6)</f>
        <v>2264.2800000000002</v>
      </c>
      <c r="I6" s="17"/>
      <c r="J6" s="17">
        <v>2201.52</v>
      </c>
      <c r="K6" s="17"/>
      <c r="L6" s="17">
        <v>2264.2800000000002</v>
      </c>
      <c r="M6" s="17">
        <v>2249.2199999999998</v>
      </c>
      <c r="N6" s="17">
        <v>2068.69</v>
      </c>
      <c r="O6" s="15" t="s">
        <v>32</v>
      </c>
    </row>
    <row r="7" spans="1:17" s="11" customFormat="1" x14ac:dyDescent="0.2">
      <c r="A7" s="14" t="s">
        <v>238</v>
      </c>
      <c r="B7" s="15" t="s">
        <v>234</v>
      </c>
      <c r="C7" s="15" t="s">
        <v>165</v>
      </c>
      <c r="D7" s="15">
        <v>6540</v>
      </c>
      <c r="E7" s="15" t="s">
        <v>63</v>
      </c>
      <c r="F7" s="15" t="s">
        <v>62</v>
      </c>
      <c r="G7" s="16">
        <v>39433</v>
      </c>
      <c r="H7" s="17">
        <f t="shared" ref="H7:H8" si="1">MAXA(I7:N7)</f>
        <v>2232.75</v>
      </c>
      <c r="I7" s="17">
        <v>2167.4</v>
      </c>
      <c r="J7" s="17"/>
      <c r="K7" s="17"/>
      <c r="L7" s="17">
        <v>2224.92</v>
      </c>
      <c r="M7" s="17">
        <v>2208.6</v>
      </c>
      <c r="N7" s="17">
        <v>2232.75</v>
      </c>
      <c r="O7" s="15" t="s">
        <v>32</v>
      </c>
    </row>
    <row r="8" spans="1:17" s="11" customFormat="1" x14ac:dyDescent="0.2">
      <c r="A8" s="14" t="s">
        <v>239</v>
      </c>
      <c r="B8" s="15" t="s">
        <v>234</v>
      </c>
      <c r="C8" s="15" t="s">
        <v>165</v>
      </c>
      <c r="D8" s="15">
        <v>1675</v>
      </c>
      <c r="E8" s="15" t="s">
        <v>37</v>
      </c>
      <c r="F8" s="15" t="s">
        <v>36</v>
      </c>
      <c r="G8" s="16">
        <v>39603</v>
      </c>
      <c r="H8" s="17">
        <f t="shared" si="1"/>
        <v>2215.9899999999998</v>
      </c>
      <c r="I8" s="17"/>
      <c r="J8" s="17"/>
      <c r="K8" s="17"/>
      <c r="L8" s="17">
        <v>2215.9899999999998</v>
      </c>
      <c r="M8" s="17">
        <v>2168.0300000000002</v>
      </c>
      <c r="N8" s="17">
        <v>2110.41</v>
      </c>
      <c r="O8" s="15" t="s">
        <v>32</v>
      </c>
    </row>
    <row r="9" spans="1:17" s="11" customFormat="1" ht="15" x14ac:dyDescent="0.25">
      <c r="A9" s="7" t="s">
        <v>240</v>
      </c>
      <c r="B9" s="8" t="s">
        <v>234</v>
      </c>
      <c r="C9" s="8" t="s">
        <v>170</v>
      </c>
      <c r="D9" s="8">
        <v>7950</v>
      </c>
      <c r="E9" s="8" t="s">
        <v>59</v>
      </c>
      <c r="F9" s="8" t="s">
        <v>58</v>
      </c>
      <c r="G9" s="9">
        <v>40364</v>
      </c>
      <c r="H9" s="10">
        <f>MAXA(I9:N9)</f>
        <v>2211.75</v>
      </c>
      <c r="I9" s="10">
        <v>2121.2600000000002</v>
      </c>
      <c r="J9" s="10">
        <v>2164.58</v>
      </c>
      <c r="K9" s="10"/>
      <c r="L9" s="10">
        <v>2211.75</v>
      </c>
      <c r="M9" s="10">
        <v>2137.6</v>
      </c>
      <c r="N9" s="10">
        <v>2182.1799999999998</v>
      </c>
      <c r="O9" s="8" t="s">
        <v>32</v>
      </c>
      <c r="P9" s="19"/>
      <c r="Q9" s="24"/>
    </row>
    <row r="10" spans="1:17" s="11" customFormat="1" x14ac:dyDescent="0.2">
      <c r="A10" s="14" t="s">
        <v>241</v>
      </c>
      <c r="B10" s="15" t="s">
        <v>234</v>
      </c>
      <c r="C10" s="15" t="s">
        <v>165</v>
      </c>
      <c r="D10" s="15">
        <v>2335</v>
      </c>
      <c r="E10" s="15" t="s">
        <v>55</v>
      </c>
      <c r="F10" s="15" t="s">
        <v>54</v>
      </c>
      <c r="G10" s="16">
        <v>39902</v>
      </c>
      <c r="H10" s="17">
        <f>MAXA(I10:N10)</f>
        <v>2163.92</v>
      </c>
      <c r="I10" s="17"/>
      <c r="J10" s="17"/>
      <c r="K10" s="17"/>
      <c r="L10" s="17">
        <v>2163.92</v>
      </c>
      <c r="M10" s="17"/>
      <c r="N10" s="17">
        <v>2116.63</v>
      </c>
      <c r="O10" s="15" t="s">
        <v>33</v>
      </c>
    </row>
    <row r="11" spans="1:17" s="11" customFormat="1" x14ac:dyDescent="0.2">
      <c r="A11" s="14" t="s">
        <v>242</v>
      </c>
      <c r="B11" s="15" t="s">
        <v>234</v>
      </c>
      <c r="C11" s="15" t="s">
        <v>165</v>
      </c>
      <c r="D11" s="15">
        <v>6369</v>
      </c>
      <c r="E11" s="15" t="s">
        <v>65</v>
      </c>
      <c r="F11" s="15" t="s">
        <v>64</v>
      </c>
      <c r="G11" s="16">
        <v>39483</v>
      </c>
      <c r="H11" s="17">
        <f>MAXA(I11:N11)</f>
        <v>2151.59</v>
      </c>
      <c r="I11" s="17">
        <v>2145.04</v>
      </c>
      <c r="J11" s="17">
        <v>2151.59</v>
      </c>
      <c r="K11" s="17"/>
      <c r="L11" s="17"/>
      <c r="M11" s="17"/>
      <c r="N11" s="17"/>
      <c r="O11" s="15" t="s">
        <v>33</v>
      </c>
    </row>
    <row r="12" spans="1:17" s="33" customFormat="1" ht="15" x14ac:dyDescent="0.25">
      <c r="A12" s="32"/>
      <c r="G12" s="34"/>
      <c r="H12" s="96">
        <f>SUM(H3:H11)</f>
        <v>19721.18</v>
      </c>
      <c r="I12" s="36">
        <f>SUM(I3:I11)</f>
        <v>6433.7</v>
      </c>
      <c r="J12" s="36">
        <f t="shared" ref="J12:N12" si="2">SUM(J3:J11)</f>
        <v>12850.54</v>
      </c>
      <c r="K12" s="36">
        <f t="shared" si="2"/>
        <v>4240.8999999999996</v>
      </c>
      <c r="L12" s="36">
        <f t="shared" si="2"/>
        <v>15315.31</v>
      </c>
      <c r="M12" s="36">
        <f t="shared" si="2"/>
        <v>12960.650000000001</v>
      </c>
      <c r="N12" s="36">
        <f t="shared" si="2"/>
        <v>10710.66</v>
      </c>
      <c r="O12" s="97"/>
      <c r="P12" s="97"/>
      <c r="Q12" s="98"/>
    </row>
    <row r="13" spans="1:17" s="11" customFormat="1" ht="15" x14ac:dyDescent="0.25">
      <c r="O13" s="19"/>
      <c r="P13" s="19"/>
      <c r="Q13" s="24"/>
    </row>
    <row r="14" spans="1:17" x14ac:dyDescent="0.2">
      <c r="A14" s="107" t="s">
        <v>172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</row>
    <row r="15" spans="1:17" s="11" customFormat="1" x14ac:dyDescent="0.2">
      <c r="A15" s="7" t="s">
        <v>243</v>
      </c>
      <c r="B15" s="8" t="s">
        <v>234</v>
      </c>
      <c r="C15" s="8" t="s">
        <v>165</v>
      </c>
      <c r="D15" s="8">
        <v>2301</v>
      </c>
      <c r="E15" s="8" t="s">
        <v>51</v>
      </c>
      <c r="F15" s="8" t="s">
        <v>50</v>
      </c>
      <c r="G15" s="9">
        <v>39412</v>
      </c>
      <c r="H15" s="10">
        <f>MAXA(I15:N15)</f>
        <v>2141.33</v>
      </c>
      <c r="I15" s="10"/>
      <c r="J15" s="10">
        <v>2141.33</v>
      </c>
      <c r="K15" s="10"/>
      <c r="L15" s="10"/>
      <c r="M15" s="10"/>
      <c r="N15" s="10"/>
      <c r="O15" s="8" t="s">
        <v>33</v>
      </c>
    </row>
    <row r="16" spans="1:17" s="11" customFormat="1" x14ac:dyDescent="0.2">
      <c r="A16" s="7" t="s">
        <v>244</v>
      </c>
      <c r="B16" s="8" t="s">
        <v>234</v>
      </c>
      <c r="C16" s="8" t="s">
        <v>165</v>
      </c>
      <c r="D16" s="8">
        <v>9904</v>
      </c>
      <c r="E16" s="8" t="s">
        <v>245</v>
      </c>
      <c r="F16" s="8" t="s">
        <v>246</v>
      </c>
      <c r="G16" s="9">
        <v>39659</v>
      </c>
      <c r="H16" s="10">
        <f t="shared" ref="H16:H37" si="3">MAXA(I16:N16)</f>
        <v>2115.62</v>
      </c>
      <c r="I16" s="10"/>
      <c r="J16" s="10">
        <v>2115.62</v>
      </c>
      <c r="K16" s="10"/>
      <c r="L16" s="10"/>
      <c r="M16" s="10"/>
      <c r="N16" s="10"/>
      <c r="O16" s="8" t="s">
        <v>33</v>
      </c>
    </row>
    <row r="17" spans="1:17" s="11" customFormat="1" x14ac:dyDescent="0.2">
      <c r="A17" s="7" t="s">
        <v>247</v>
      </c>
      <c r="B17" s="8" t="s">
        <v>234</v>
      </c>
      <c r="C17" s="8" t="s">
        <v>165</v>
      </c>
      <c r="D17" s="8">
        <v>1743</v>
      </c>
      <c r="E17" s="8" t="s">
        <v>39</v>
      </c>
      <c r="F17" s="8" t="s">
        <v>38</v>
      </c>
      <c r="G17" s="9">
        <v>39767</v>
      </c>
      <c r="H17" s="10">
        <f t="shared" si="3"/>
        <v>2104.34</v>
      </c>
      <c r="I17" s="10"/>
      <c r="J17" s="10">
        <v>2073.16</v>
      </c>
      <c r="K17" s="10">
        <v>2073.35</v>
      </c>
      <c r="L17" s="10">
        <v>2104.34</v>
      </c>
      <c r="M17" s="10">
        <v>2022.4</v>
      </c>
      <c r="N17" s="10">
        <v>2037.7</v>
      </c>
      <c r="O17" s="8" t="s">
        <v>33</v>
      </c>
    </row>
    <row r="18" spans="1:17" s="11" customFormat="1" x14ac:dyDescent="0.2">
      <c r="A18" s="7" t="s">
        <v>248</v>
      </c>
      <c r="B18" s="8" t="s">
        <v>234</v>
      </c>
      <c r="C18" s="8" t="s">
        <v>165</v>
      </c>
      <c r="D18" s="8">
        <v>2294</v>
      </c>
      <c r="E18" s="8" t="s">
        <v>49</v>
      </c>
      <c r="F18" s="8" t="s">
        <v>48</v>
      </c>
      <c r="G18" s="9">
        <v>39821</v>
      </c>
      <c r="H18" s="10">
        <f t="shared" si="3"/>
        <v>2070.94</v>
      </c>
      <c r="I18" s="10">
        <v>2070.94</v>
      </c>
      <c r="J18" s="10">
        <v>2024.16</v>
      </c>
      <c r="K18" s="10"/>
      <c r="L18" s="10"/>
      <c r="M18" s="10"/>
      <c r="N18" s="10"/>
      <c r="O18" s="8" t="s">
        <v>33</v>
      </c>
    </row>
    <row r="19" spans="1:17" s="11" customFormat="1" x14ac:dyDescent="0.2">
      <c r="A19" s="7" t="s">
        <v>249</v>
      </c>
      <c r="B19" s="8" t="s">
        <v>234</v>
      </c>
      <c r="C19" s="8" t="s">
        <v>165</v>
      </c>
      <c r="D19" s="8">
        <v>4948</v>
      </c>
      <c r="E19" s="8" t="s">
        <v>77</v>
      </c>
      <c r="F19" s="8" t="s">
        <v>56</v>
      </c>
      <c r="G19" s="9">
        <v>39420</v>
      </c>
      <c r="H19" s="10">
        <f t="shared" si="3"/>
        <v>2063.79</v>
      </c>
      <c r="I19" s="10"/>
      <c r="J19" s="10"/>
      <c r="K19" s="10">
        <v>2063.79</v>
      </c>
      <c r="L19" s="10"/>
      <c r="M19" s="10"/>
      <c r="N19" s="10"/>
      <c r="O19" s="8" t="s">
        <v>33</v>
      </c>
    </row>
    <row r="20" spans="1:17" s="11" customFormat="1" x14ac:dyDescent="0.2">
      <c r="A20" s="7" t="s">
        <v>250</v>
      </c>
      <c r="B20" s="8" t="s">
        <v>234</v>
      </c>
      <c r="C20" s="8" t="s">
        <v>165</v>
      </c>
      <c r="D20" s="8">
        <v>8137</v>
      </c>
      <c r="E20" s="8" t="s">
        <v>68</v>
      </c>
      <c r="F20" s="8" t="s">
        <v>69</v>
      </c>
      <c r="G20" s="9">
        <v>39648</v>
      </c>
      <c r="H20" s="10">
        <f t="shared" si="3"/>
        <v>2055.86</v>
      </c>
      <c r="I20" s="10"/>
      <c r="J20" s="10">
        <v>2055.86</v>
      </c>
      <c r="K20" s="10"/>
      <c r="L20" s="10"/>
      <c r="M20" s="10"/>
      <c r="N20" s="10"/>
      <c r="O20" s="8" t="s">
        <v>33</v>
      </c>
    </row>
    <row r="21" spans="1:17" s="11" customFormat="1" x14ac:dyDescent="0.2">
      <c r="A21" s="7" t="s">
        <v>251</v>
      </c>
      <c r="B21" s="8" t="s">
        <v>234</v>
      </c>
      <c r="C21" s="8" t="s">
        <v>165</v>
      </c>
      <c r="D21" s="8">
        <v>1748</v>
      </c>
      <c r="E21" s="8" t="s">
        <v>24</v>
      </c>
      <c r="F21" s="8" t="s">
        <v>40</v>
      </c>
      <c r="G21" s="9">
        <v>39407</v>
      </c>
      <c r="H21" s="10">
        <f t="shared" si="3"/>
        <v>2054.04</v>
      </c>
      <c r="I21" s="10">
        <v>2045.05</v>
      </c>
      <c r="J21" s="10">
        <v>2022.51</v>
      </c>
      <c r="K21" s="10">
        <v>2053.62</v>
      </c>
      <c r="L21" s="10">
        <v>2054.04</v>
      </c>
      <c r="M21" s="10">
        <v>1975.49</v>
      </c>
      <c r="N21" s="10"/>
      <c r="O21" s="8" t="s">
        <v>33</v>
      </c>
    </row>
    <row r="22" spans="1:17" s="11" customFormat="1" x14ac:dyDescent="0.2">
      <c r="A22" s="7" t="s">
        <v>252</v>
      </c>
      <c r="B22" s="8" t="s">
        <v>234</v>
      </c>
      <c r="C22" s="8" t="s">
        <v>163</v>
      </c>
      <c r="D22" s="8">
        <v>2326</v>
      </c>
      <c r="E22" s="8" t="s">
        <v>53</v>
      </c>
      <c r="F22" s="8" t="s">
        <v>52</v>
      </c>
      <c r="G22" s="9">
        <v>39149</v>
      </c>
      <c r="H22" s="10">
        <f t="shared" si="3"/>
        <v>1985.5</v>
      </c>
      <c r="I22" s="13"/>
      <c r="J22" s="13"/>
      <c r="K22" s="13"/>
      <c r="L22" s="13">
        <v>1985.5</v>
      </c>
      <c r="M22" s="13"/>
      <c r="N22" s="13"/>
      <c r="O22" s="8" t="s">
        <v>33</v>
      </c>
    </row>
    <row r="23" spans="1:17" s="11" customFormat="1" ht="15" x14ac:dyDescent="0.25">
      <c r="A23" s="7" t="s">
        <v>253</v>
      </c>
      <c r="B23" s="8" t="s">
        <v>234</v>
      </c>
      <c r="C23" s="8" t="s">
        <v>163</v>
      </c>
      <c r="D23" s="8">
        <v>2092</v>
      </c>
      <c r="E23" s="8" t="s">
        <v>225</v>
      </c>
      <c r="F23" s="8" t="s">
        <v>254</v>
      </c>
      <c r="G23" s="9">
        <v>38646</v>
      </c>
      <c r="H23" s="10">
        <f t="shared" si="3"/>
        <v>1971.25</v>
      </c>
      <c r="I23" s="13"/>
      <c r="J23" s="13">
        <v>1971.25</v>
      </c>
      <c r="K23" s="13"/>
      <c r="L23" s="13">
        <v>1899.6</v>
      </c>
      <c r="M23" s="13">
        <v>1852.25</v>
      </c>
      <c r="N23" s="13"/>
      <c r="O23" s="8" t="s">
        <v>33</v>
      </c>
      <c r="P23" s="19"/>
      <c r="Q23" s="19"/>
    </row>
    <row r="24" spans="1:17" s="11" customFormat="1" ht="15" x14ac:dyDescent="0.25">
      <c r="A24" s="7"/>
      <c r="B24" s="8" t="s">
        <v>234</v>
      </c>
      <c r="C24" s="8" t="s">
        <v>165</v>
      </c>
      <c r="D24" s="8"/>
      <c r="E24" s="8" t="s">
        <v>82</v>
      </c>
      <c r="F24" s="8" t="s">
        <v>81</v>
      </c>
      <c r="G24" s="9"/>
      <c r="H24" s="10">
        <f t="shared" si="3"/>
        <v>1966.37</v>
      </c>
      <c r="I24" s="10"/>
      <c r="J24" s="10"/>
      <c r="K24" s="10"/>
      <c r="L24" s="10">
        <v>1966.37</v>
      </c>
      <c r="M24" s="10"/>
      <c r="N24" s="10"/>
      <c r="O24" s="8" t="s">
        <v>33</v>
      </c>
      <c r="P24" s="19"/>
      <c r="Q24" s="19"/>
    </row>
    <row r="25" spans="1:17" s="11" customFormat="1" x14ac:dyDescent="0.2">
      <c r="A25" s="7" t="s">
        <v>255</v>
      </c>
      <c r="B25" s="8" t="s">
        <v>234</v>
      </c>
      <c r="C25" s="8" t="s">
        <v>165</v>
      </c>
      <c r="D25" s="8">
        <v>7551</v>
      </c>
      <c r="E25" s="8" t="s">
        <v>74</v>
      </c>
      <c r="F25" s="8" t="s">
        <v>73</v>
      </c>
      <c r="G25" s="9">
        <v>39754</v>
      </c>
      <c r="H25" s="10">
        <f t="shared" si="3"/>
        <v>1957.14</v>
      </c>
      <c r="I25" s="10"/>
      <c r="J25" s="10">
        <v>1957.14</v>
      </c>
      <c r="K25" s="10"/>
      <c r="L25" s="10"/>
      <c r="M25" s="10">
        <v>1940.39</v>
      </c>
      <c r="N25" s="10"/>
      <c r="O25" s="8" t="s">
        <v>33</v>
      </c>
    </row>
    <row r="26" spans="1:17" s="11" customFormat="1" ht="15" x14ac:dyDescent="0.25">
      <c r="A26" s="7" t="s">
        <v>256</v>
      </c>
      <c r="B26" s="8" t="s">
        <v>234</v>
      </c>
      <c r="C26" s="8" t="s">
        <v>163</v>
      </c>
      <c r="D26" s="8">
        <v>3052</v>
      </c>
      <c r="E26" s="8" t="s">
        <v>57</v>
      </c>
      <c r="F26" s="8" t="s">
        <v>56</v>
      </c>
      <c r="G26" s="9">
        <v>38937</v>
      </c>
      <c r="H26" s="10">
        <f t="shared" si="3"/>
        <v>1899.9</v>
      </c>
      <c r="I26" s="13"/>
      <c r="J26" s="13"/>
      <c r="K26" s="13"/>
      <c r="L26" s="13">
        <v>1892.55</v>
      </c>
      <c r="M26" s="13">
        <v>1899.9</v>
      </c>
      <c r="N26" s="13">
        <v>1895.15</v>
      </c>
      <c r="O26" s="8" t="s">
        <v>33</v>
      </c>
      <c r="P26" s="19"/>
      <c r="Q26" s="19"/>
    </row>
    <row r="27" spans="1:17" s="11" customFormat="1" x14ac:dyDescent="0.2">
      <c r="A27" s="7" t="s">
        <v>257</v>
      </c>
      <c r="B27" s="8" t="s">
        <v>234</v>
      </c>
      <c r="C27" s="8" t="s">
        <v>163</v>
      </c>
      <c r="D27" s="8">
        <v>2321</v>
      </c>
      <c r="E27" s="8" t="s">
        <v>245</v>
      </c>
      <c r="F27" s="8" t="s">
        <v>258</v>
      </c>
      <c r="G27" s="9">
        <v>38603</v>
      </c>
      <c r="H27" s="10">
        <f t="shared" si="3"/>
        <v>1898.4</v>
      </c>
      <c r="I27" s="10">
        <v>1838.15</v>
      </c>
      <c r="J27" s="10">
        <v>1853.15</v>
      </c>
      <c r="K27" s="10"/>
      <c r="L27" s="10">
        <v>1898.4</v>
      </c>
      <c r="M27" s="10"/>
      <c r="N27" s="10"/>
      <c r="O27" s="8" t="s">
        <v>33</v>
      </c>
    </row>
    <row r="28" spans="1:17" s="11" customFormat="1" x14ac:dyDescent="0.2">
      <c r="A28" s="7"/>
      <c r="B28" s="8" t="s">
        <v>234</v>
      </c>
      <c r="C28" s="8" t="s">
        <v>170</v>
      </c>
      <c r="D28" s="8">
        <v>5791</v>
      </c>
      <c r="E28" s="8" t="s">
        <v>79</v>
      </c>
      <c r="F28" s="8" t="s">
        <v>78</v>
      </c>
      <c r="G28" s="9"/>
      <c r="H28" s="10">
        <f t="shared" si="3"/>
        <v>1882</v>
      </c>
      <c r="I28" s="10"/>
      <c r="J28" s="10"/>
      <c r="K28" s="10">
        <v>1882</v>
      </c>
      <c r="L28" s="10"/>
      <c r="M28" s="10"/>
      <c r="N28" s="10"/>
      <c r="O28" s="8" t="s">
        <v>33</v>
      </c>
    </row>
    <row r="29" spans="1:17" s="11" customFormat="1" ht="13.5" customHeight="1" x14ac:dyDescent="0.2">
      <c r="A29" s="7" t="s">
        <v>259</v>
      </c>
      <c r="B29" s="8" t="s">
        <v>234</v>
      </c>
      <c r="C29" s="8" t="s">
        <v>163</v>
      </c>
      <c r="D29" s="8">
        <v>1749</v>
      </c>
      <c r="E29" s="8" t="s">
        <v>42</v>
      </c>
      <c r="F29" s="8" t="s">
        <v>41</v>
      </c>
      <c r="G29" s="9">
        <v>39205</v>
      </c>
      <c r="H29" s="10">
        <f t="shared" si="3"/>
        <v>1845.85</v>
      </c>
      <c r="I29" s="10"/>
      <c r="J29" s="10">
        <v>1807.7</v>
      </c>
      <c r="K29" s="10">
        <v>1838</v>
      </c>
      <c r="L29" s="10">
        <v>1845.85</v>
      </c>
      <c r="M29" s="10">
        <v>1754.95</v>
      </c>
      <c r="N29" s="10"/>
      <c r="O29" s="8" t="s">
        <v>33</v>
      </c>
    </row>
    <row r="30" spans="1:17" s="11" customFormat="1" ht="12.75" customHeight="1" x14ac:dyDescent="0.2">
      <c r="A30" s="7" t="s">
        <v>250</v>
      </c>
      <c r="B30" s="8" t="s">
        <v>234</v>
      </c>
      <c r="C30" s="8" t="s">
        <v>163</v>
      </c>
      <c r="D30" s="8">
        <v>8857</v>
      </c>
      <c r="E30" s="8" t="s">
        <v>68</v>
      </c>
      <c r="F30" s="8" t="s">
        <v>67</v>
      </c>
      <c r="G30" s="9">
        <v>38871</v>
      </c>
      <c r="H30" s="10">
        <f t="shared" si="3"/>
        <v>1806.45</v>
      </c>
      <c r="I30" s="13"/>
      <c r="J30" s="13">
        <v>1666.25</v>
      </c>
      <c r="K30" s="13"/>
      <c r="L30" s="13">
        <v>1806.45</v>
      </c>
      <c r="M30" s="13">
        <v>1753.05</v>
      </c>
      <c r="N30" s="13"/>
      <c r="O30" s="8" t="s">
        <v>33</v>
      </c>
    </row>
    <row r="31" spans="1:17" s="11" customFormat="1" x14ac:dyDescent="0.2">
      <c r="A31" s="7" t="s">
        <v>259</v>
      </c>
      <c r="B31" s="8" t="s">
        <v>234</v>
      </c>
      <c r="C31" s="8" t="s">
        <v>165</v>
      </c>
      <c r="D31" s="8">
        <v>1760</v>
      </c>
      <c r="E31" s="8" t="s">
        <v>42</v>
      </c>
      <c r="F31" s="8" t="s">
        <v>43</v>
      </c>
      <c r="G31" s="9">
        <v>39724</v>
      </c>
      <c r="H31" s="10">
        <f t="shared" si="3"/>
        <v>1787.06</v>
      </c>
      <c r="I31" s="10"/>
      <c r="J31" s="10">
        <v>1701.34</v>
      </c>
      <c r="K31" s="10">
        <v>1761.88</v>
      </c>
      <c r="L31" s="10">
        <v>1787.06</v>
      </c>
      <c r="M31" s="10">
        <v>1671.39</v>
      </c>
      <c r="N31" s="10"/>
      <c r="O31" s="8" t="s">
        <v>33</v>
      </c>
    </row>
    <row r="32" spans="1:17" s="11" customFormat="1" x14ac:dyDescent="0.2">
      <c r="A32" s="7" t="s">
        <v>260</v>
      </c>
      <c r="B32" s="8" t="s">
        <v>234</v>
      </c>
      <c r="C32" s="8" t="s">
        <v>163</v>
      </c>
      <c r="D32" s="8">
        <v>5947</v>
      </c>
      <c r="E32" s="8" t="s">
        <v>71</v>
      </c>
      <c r="F32" s="8" t="s">
        <v>72</v>
      </c>
      <c r="G32" s="9">
        <v>38819</v>
      </c>
      <c r="H32" s="10">
        <f t="shared" si="3"/>
        <v>1760.05</v>
      </c>
      <c r="I32" s="13"/>
      <c r="J32" s="13">
        <v>1651.25</v>
      </c>
      <c r="K32" s="13"/>
      <c r="L32" s="13">
        <v>1760.05</v>
      </c>
      <c r="M32" s="13">
        <v>1452.4</v>
      </c>
      <c r="N32" s="13"/>
      <c r="O32" s="8" t="s">
        <v>33</v>
      </c>
    </row>
    <row r="33" spans="1:20" s="11" customFormat="1" x14ac:dyDescent="0.2">
      <c r="A33" s="7" t="s">
        <v>260</v>
      </c>
      <c r="B33" s="8" t="s">
        <v>234</v>
      </c>
      <c r="C33" s="8" t="s">
        <v>163</v>
      </c>
      <c r="D33" s="8">
        <v>5377</v>
      </c>
      <c r="E33" s="8" t="s">
        <v>71</v>
      </c>
      <c r="F33" s="8" t="s">
        <v>70</v>
      </c>
      <c r="G33" s="9">
        <v>38819</v>
      </c>
      <c r="H33" s="10">
        <f t="shared" si="3"/>
        <v>1649.05</v>
      </c>
      <c r="I33" s="13"/>
      <c r="J33" s="13">
        <v>1572.9</v>
      </c>
      <c r="K33" s="13"/>
      <c r="L33" s="13">
        <v>1649.05</v>
      </c>
      <c r="M33" s="13">
        <v>1517.2</v>
      </c>
      <c r="N33" s="13"/>
      <c r="O33" s="8" t="s">
        <v>33</v>
      </c>
      <c r="P33" s="12"/>
      <c r="Q33" s="12"/>
      <c r="R33" s="12"/>
      <c r="S33" s="12"/>
      <c r="T33" s="12"/>
    </row>
    <row r="34" spans="1:20" s="11" customFormat="1" x14ac:dyDescent="0.2">
      <c r="A34" s="7" t="s">
        <v>261</v>
      </c>
      <c r="B34" s="8" t="s">
        <v>234</v>
      </c>
      <c r="C34" s="8" t="s">
        <v>170</v>
      </c>
      <c r="D34" s="8">
        <v>5867</v>
      </c>
      <c r="E34" s="8" t="s">
        <v>79</v>
      </c>
      <c r="F34" s="8" t="s">
        <v>80</v>
      </c>
      <c r="G34" s="9">
        <v>40271</v>
      </c>
      <c r="H34" s="10">
        <f t="shared" si="3"/>
        <v>1491.23</v>
      </c>
      <c r="I34" s="10"/>
      <c r="J34" s="10"/>
      <c r="K34" s="10">
        <v>1491.23</v>
      </c>
      <c r="L34" s="10"/>
      <c r="M34" s="10"/>
      <c r="N34" s="10"/>
      <c r="O34" s="8" t="s">
        <v>33</v>
      </c>
    </row>
    <row r="35" spans="1:20" s="11" customFormat="1" x14ac:dyDescent="0.2">
      <c r="A35" s="7" t="s">
        <v>262</v>
      </c>
      <c r="B35" s="8" t="s">
        <v>234</v>
      </c>
      <c r="C35" s="8" t="s">
        <v>163</v>
      </c>
      <c r="D35" s="8">
        <v>5720</v>
      </c>
      <c r="E35" s="8" t="s">
        <v>76</v>
      </c>
      <c r="F35" s="8" t="s">
        <v>10</v>
      </c>
      <c r="G35" s="9">
        <v>38917</v>
      </c>
      <c r="H35" s="10">
        <f t="shared" si="3"/>
        <v>1471.45</v>
      </c>
      <c r="I35" s="13"/>
      <c r="J35" s="13">
        <v>1399.25</v>
      </c>
      <c r="K35" s="13"/>
      <c r="L35" s="13">
        <v>1471.45</v>
      </c>
      <c r="M35" s="13">
        <v>1415.75</v>
      </c>
      <c r="N35" s="13"/>
      <c r="O35" s="8" t="s">
        <v>33</v>
      </c>
    </row>
    <row r="36" spans="1:20" s="11" customFormat="1" ht="15" x14ac:dyDescent="0.25">
      <c r="A36" s="7" t="s">
        <v>263</v>
      </c>
      <c r="B36" s="8" t="s">
        <v>234</v>
      </c>
      <c r="C36" s="8" t="s">
        <v>170</v>
      </c>
      <c r="D36" s="8">
        <v>7967</v>
      </c>
      <c r="E36" s="8" t="s">
        <v>61</v>
      </c>
      <c r="F36" s="8" t="s">
        <v>60</v>
      </c>
      <c r="G36" s="9">
        <v>40255</v>
      </c>
      <c r="H36" s="10">
        <f t="shared" si="3"/>
        <v>1352.75</v>
      </c>
      <c r="I36" s="10">
        <v>1352.75</v>
      </c>
      <c r="J36" s="10"/>
      <c r="K36" s="10"/>
      <c r="L36" s="10"/>
      <c r="M36" s="10"/>
      <c r="N36" s="10"/>
      <c r="O36" s="8" t="s">
        <v>33</v>
      </c>
      <c r="P36" s="19"/>
      <c r="Q36" s="24"/>
    </row>
    <row r="37" spans="1:20" s="11" customFormat="1" x14ac:dyDescent="0.2">
      <c r="A37" s="7" t="s">
        <v>264</v>
      </c>
      <c r="B37" s="8" t="s">
        <v>234</v>
      </c>
      <c r="C37" s="8" t="s">
        <v>163</v>
      </c>
      <c r="D37" s="8">
        <v>1672</v>
      </c>
      <c r="E37" s="8" t="s">
        <v>35</v>
      </c>
      <c r="F37" s="8" t="s">
        <v>265</v>
      </c>
      <c r="G37" s="9">
        <v>38797</v>
      </c>
      <c r="H37" s="10">
        <f t="shared" si="3"/>
        <v>1151.3499999999999</v>
      </c>
      <c r="I37" s="10"/>
      <c r="J37" s="10"/>
      <c r="K37" s="10"/>
      <c r="L37" s="10"/>
      <c r="M37" s="10">
        <v>1151.3499999999999</v>
      </c>
      <c r="N37" s="10"/>
      <c r="O37" s="8" t="s">
        <v>33</v>
      </c>
    </row>
    <row r="38" spans="1:20" s="11" customFormat="1" x14ac:dyDescent="0.2">
      <c r="A38" s="7" t="s">
        <v>266</v>
      </c>
      <c r="B38" s="8" t="s">
        <v>267</v>
      </c>
      <c r="C38" s="8" t="s">
        <v>181</v>
      </c>
      <c r="D38" s="8">
        <v>9138</v>
      </c>
      <c r="E38" s="8" t="s">
        <v>268</v>
      </c>
      <c r="F38" s="8" t="s">
        <v>269</v>
      </c>
      <c r="G38" s="9">
        <v>40425</v>
      </c>
      <c r="H38" s="10">
        <f t="shared" ref="H38:H44" si="4">MAXA(I38:O38)</f>
        <v>2232.35</v>
      </c>
      <c r="I38" s="18">
        <v>2221.4</v>
      </c>
      <c r="J38" s="18">
        <v>2232.35</v>
      </c>
      <c r="K38" s="18">
        <v>2202</v>
      </c>
      <c r="L38" s="18"/>
      <c r="M38" s="18">
        <v>2174.25</v>
      </c>
      <c r="N38" s="8"/>
      <c r="O38" s="18" t="s">
        <v>183</v>
      </c>
    </row>
    <row r="39" spans="1:20" s="11" customFormat="1" x14ac:dyDescent="0.2">
      <c r="A39" s="7" t="s">
        <v>270</v>
      </c>
      <c r="B39" s="8" t="s">
        <v>267</v>
      </c>
      <c r="C39" s="8" t="s">
        <v>181</v>
      </c>
      <c r="D39" s="8">
        <v>4685</v>
      </c>
      <c r="E39" s="8" t="s">
        <v>271</v>
      </c>
      <c r="F39" s="8" t="s">
        <v>75</v>
      </c>
      <c r="G39" s="9">
        <v>40709</v>
      </c>
      <c r="H39" s="10">
        <f t="shared" si="4"/>
        <v>2226.35</v>
      </c>
      <c r="I39" s="18"/>
      <c r="J39" s="18">
        <v>2205.8000000000002</v>
      </c>
      <c r="K39" s="18"/>
      <c r="L39" s="18">
        <v>2226.35</v>
      </c>
      <c r="M39" s="18"/>
      <c r="N39" s="8"/>
      <c r="O39" s="18" t="s">
        <v>183</v>
      </c>
    </row>
    <row r="40" spans="1:20" s="11" customFormat="1" x14ac:dyDescent="0.2">
      <c r="A40" s="7" t="s">
        <v>272</v>
      </c>
      <c r="B40" s="8" t="s">
        <v>267</v>
      </c>
      <c r="C40" s="8" t="s">
        <v>181</v>
      </c>
      <c r="D40" s="8">
        <v>2145</v>
      </c>
      <c r="E40" s="8" t="s">
        <v>273</v>
      </c>
      <c r="F40" s="8" t="s">
        <v>274</v>
      </c>
      <c r="G40" s="9">
        <v>40678</v>
      </c>
      <c r="H40" s="10">
        <f t="shared" si="4"/>
        <v>2193.65</v>
      </c>
      <c r="I40" s="18"/>
      <c r="J40" s="18">
        <v>2193.65</v>
      </c>
      <c r="K40" s="18"/>
      <c r="L40" s="18"/>
      <c r="M40" s="18">
        <v>2172.4499999999998</v>
      </c>
      <c r="N40" s="8"/>
      <c r="O40" s="18" t="s">
        <v>183</v>
      </c>
    </row>
    <row r="41" spans="1:20" s="11" customFormat="1" x14ac:dyDescent="0.2">
      <c r="A41" s="7" t="s">
        <v>275</v>
      </c>
      <c r="B41" s="8" t="s">
        <v>267</v>
      </c>
      <c r="C41" s="8" t="s">
        <v>181</v>
      </c>
      <c r="D41" s="8">
        <v>3064</v>
      </c>
      <c r="E41" s="8" t="s">
        <v>51</v>
      </c>
      <c r="F41" s="8" t="s">
        <v>276</v>
      </c>
      <c r="G41" s="9">
        <v>41202</v>
      </c>
      <c r="H41" s="10">
        <f t="shared" si="4"/>
        <v>1843.65</v>
      </c>
      <c r="I41" s="18"/>
      <c r="J41" s="18">
        <v>1843.65</v>
      </c>
      <c r="K41" s="18"/>
      <c r="L41" s="18"/>
      <c r="M41" s="18"/>
      <c r="N41" s="8"/>
      <c r="O41" s="18" t="s">
        <v>183</v>
      </c>
    </row>
    <row r="42" spans="1:20" s="11" customFormat="1" ht="15" x14ac:dyDescent="0.25">
      <c r="A42" s="7"/>
      <c r="B42" s="8" t="s">
        <v>267</v>
      </c>
      <c r="C42" s="8" t="s">
        <v>181</v>
      </c>
      <c r="D42" s="8">
        <v>7015</v>
      </c>
      <c r="E42" s="8" t="s">
        <v>74</v>
      </c>
      <c r="F42" s="8" t="s">
        <v>277</v>
      </c>
      <c r="G42" s="9"/>
      <c r="H42" s="10">
        <f t="shared" si="4"/>
        <v>2169.6</v>
      </c>
      <c r="I42" s="10"/>
      <c r="J42" s="10"/>
      <c r="K42" s="10"/>
      <c r="L42" s="10"/>
      <c r="M42" s="10">
        <v>2169.6</v>
      </c>
      <c r="N42" s="8"/>
      <c r="O42" s="18" t="s">
        <v>183</v>
      </c>
      <c r="P42" s="19"/>
      <c r="Q42" s="19"/>
    </row>
    <row r="43" spans="1:20" s="11" customFormat="1" ht="15" x14ac:dyDescent="0.25">
      <c r="A43" s="7"/>
      <c r="B43" s="8" t="s">
        <v>267</v>
      </c>
      <c r="C43" s="8" t="s">
        <v>181</v>
      </c>
      <c r="D43" s="8">
        <v>5555</v>
      </c>
      <c r="E43" s="8" t="s">
        <v>278</v>
      </c>
      <c r="F43" s="8"/>
      <c r="G43" s="9"/>
      <c r="H43" s="10">
        <f t="shared" si="4"/>
        <v>2079.9</v>
      </c>
      <c r="I43" s="10"/>
      <c r="J43" s="10"/>
      <c r="K43" s="10"/>
      <c r="L43" s="10">
        <v>2079.9</v>
      </c>
      <c r="M43" s="10"/>
      <c r="N43" s="8"/>
      <c r="O43" s="18" t="s">
        <v>183</v>
      </c>
      <c r="P43" s="19"/>
      <c r="Q43" s="19"/>
    </row>
    <row r="44" spans="1:20" s="11" customFormat="1" x14ac:dyDescent="0.2">
      <c r="A44" s="7" t="s">
        <v>279</v>
      </c>
      <c r="B44" s="8" t="s">
        <v>267</v>
      </c>
      <c r="C44" s="8" t="s">
        <v>181</v>
      </c>
      <c r="D44" s="8">
        <v>6517</v>
      </c>
      <c r="E44" s="8" t="s">
        <v>280</v>
      </c>
      <c r="F44" s="8" t="s">
        <v>281</v>
      </c>
      <c r="G44" s="9">
        <v>40619</v>
      </c>
      <c r="H44" s="10">
        <f t="shared" si="4"/>
        <v>2065.8000000000002</v>
      </c>
      <c r="I44" s="10">
        <v>1997.3</v>
      </c>
      <c r="J44" s="10">
        <v>2013.45</v>
      </c>
      <c r="K44" s="10"/>
      <c r="L44" s="10">
        <v>2037.4</v>
      </c>
      <c r="M44" s="10">
        <v>2065.8000000000002</v>
      </c>
      <c r="N44" s="8"/>
      <c r="O44" s="18" t="s">
        <v>183</v>
      </c>
    </row>
    <row r="45" spans="1:20" x14ac:dyDescent="0.2">
      <c r="I45" s="100">
        <f>SUM(I15:I37)</f>
        <v>7306.8899999999994</v>
      </c>
      <c r="J45" s="100">
        <f t="shared" ref="J45:N45" si="5">SUM(J15:J37)</f>
        <v>28012.870000000003</v>
      </c>
      <c r="K45" s="100">
        <f t="shared" si="5"/>
        <v>13163.869999999999</v>
      </c>
      <c r="L45" s="100">
        <f t="shared" si="5"/>
        <v>24120.71</v>
      </c>
      <c r="M45" s="100">
        <f t="shared" si="5"/>
        <v>20406.519999999997</v>
      </c>
      <c r="N45" s="100">
        <f t="shared" si="5"/>
        <v>3932.8500000000004</v>
      </c>
    </row>
    <row r="46" spans="1:20" x14ac:dyDescent="0.2">
      <c r="I46" s="100">
        <f>SUM(Q13)</f>
        <v>0</v>
      </c>
    </row>
    <row r="47" spans="1:20" x14ac:dyDescent="0.2">
      <c r="I47" s="100">
        <f>I12+I45</f>
        <v>13740.59</v>
      </c>
      <c r="J47" s="100">
        <f t="shared" ref="J47:N47" si="6">J12+J45</f>
        <v>40863.410000000003</v>
      </c>
      <c r="K47" s="100">
        <f t="shared" si="6"/>
        <v>17404.769999999997</v>
      </c>
      <c r="L47" s="100">
        <f t="shared" si="6"/>
        <v>39436.019999999997</v>
      </c>
      <c r="M47" s="100">
        <f t="shared" si="6"/>
        <v>33367.17</v>
      </c>
      <c r="N47" s="100">
        <f t="shared" si="6"/>
        <v>14643.51</v>
      </c>
    </row>
  </sheetData>
  <mergeCells count="2">
    <mergeCell ref="A2:O2"/>
    <mergeCell ref="A14:O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7"/>
  <sheetViews>
    <sheetView workbookViewId="0">
      <selection activeCell="R9" sqref="R9"/>
    </sheetView>
  </sheetViews>
  <sheetFormatPr defaultColWidth="9.140625" defaultRowHeight="12.75" x14ac:dyDescent="0.2"/>
  <cols>
    <col min="1" max="1" width="12.140625" style="20" bestFit="1" customWidth="1"/>
    <col min="2" max="2" width="11.42578125" style="6" bestFit="1" customWidth="1"/>
    <col min="3" max="3" width="4.85546875" style="6" bestFit="1" customWidth="1"/>
    <col min="4" max="4" width="5" style="6" bestFit="1" customWidth="1"/>
    <col min="5" max="5" width="11.140625" style="6" bestFit="1" customWidth="1"/>
    <col min="6" max="6" width="6.42578125" style="6" bestFit="1" customWidth="1"/>
    <col min="7" max="7" width="10.140625" style="21" bestFit="1" customWidth="1"/>
    <col min="8" max="8" width="10.28515625" style="23" bestFit="1" customWidth="1"/>
    <col min="9" max="14" width="9.28515625" style="23" bestFit="1" customWidth="1"/>
    <col min="15" max="15" width="6.85546875" style="6" bestFit="1" customWidth="1"/>
    <col min="16" max="16" width="12.42578125" style="6" customWidth="1"/>
    <col min="17" max="16384" width="9.140625" style="6"/>
  </cols>
  <sheetData>
    <row r="1" spans="1:17" x14ac:dyDescent="0.2">
      <c r="A1" s="41" t="s">
        <v>150</v>
      </c>
      <c r="B1" s="42" t="s">
        <v>151</v>
      </c>
      <c r="C1" s="42" t="s">
        <v>152</v>
      </c>
      <c r="D1" s="42" t="s">
        <v>153</v>
      </c>
      <c r="E1" s="42" t="s">
        <v>154</v>
      </c>
      <c r="F1" s="42" t="s">
        <v>155</v>
      </c>
      <c r="G1" s="42" t="s">
        <v>156</v>
      </c>
      <c r="H1" s="42" t="s">
        <v>157</v>
      </c>
      <c r="I1" s="43">
        <v>42993</v>
      </c>
      <c r="J1" s="43">
        <v>43021</v>
      </c>
      <c r="K1" s="43">
        <v>43042</v>
      </c>
      <c r="L1" s="44" t="s">
        <v>158</v>
      </c>
      <c r="M1" s="43">
        <v>42742</v>
      </c>
      <c r="N1" s="43">
        <v>42754</v>
      </c>
      <c r="O1" s="45"/>
    </row>
    <row r="2" spans="1:17" x14ac:dyDescent="0.2">
      <c r="A2" s="109" t="s">
        <v>159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</row>
    <row r="3" spans="1:17" s="11" customFormat="1" x14ac:dyDescent="0.2">
      <c r="A3" s="46" t="s">
        <v>188</v>
      </c>
      <c r="B3" s="47" t="s">
        <v>189</v>
      </c>
      <c r="C3" s="47" t="s">
        <v>163</v>
      </c>
      <c r="D3" s="47">
        <v>2068</v>
      </c>
      <c r="E3" s="47" t="s">
        <v>190</v>
      </c>
      <c r="F3" s="47" t="s">
        <v>121</v>
      </c>
      <c r="G3" s="48">
        <v>38713</v>
      </c>
      <c r="H3" s="49">
        <f>MAXA(I3:N3)</f>
        <v>2155.25</v>
      </c>
      <c r="I3" s="49"/>
      <c r="J3" s="49">
        <v>2066</v>
      </c>
      <c r="K3" s="49">
        <v>2155.25</v>
      </c>
      <c r="L3" s="49"/>
      <c r="M3" s="49"/>
      <c r="N3" s="49"/>
      <c r="O3" s="47" t="s">
        <v>32</v>
      </c>
    </row>
    <row r="4" spans="1:17" s="11" customFormat="1" x14ac:dyDescent="0.2">
      <c r="A4" s="46" t="s">
        <v>191</v>
      </c>
      <c r="B4" s="47" t="s">
        <v>189</v>
      </c>
      <c r="C4" s="47" t="s">
        <v>163</v>
      </c>
      <c r="D4" s="47">
        <v>1480</v>
      </c>
      <c r="E4" s="47" t="s">
        <v>84</v>
      </c>
      <c r="F4" s="47" t="s">
        <v>83</v>
      </c>
      <c r="G4" s="48">
        <v>39243</v>
      </c>
      <c r="H4" s="49">
        <f t="shared" ref="H4:H5" si="0">MAXA(I4:N4)</f>
        <v>2142.6</v>
      </c>
      <c r="I4" s="50"/>
      <c r="J4" s="50"/>
      <c r="K4" s="50">
        <v>2142</v>
      </c>
      <c r="L4" s="50"/>
      <c r="M4" s="50">
        <v>2105.6</v>
      </c>
      <c r="N4" s="50">
        <v>2142.6</v>
      </c>
      <c r="O4" s="47" t="s">
        <v>32</v>
      </c>
    </row>
    <row r="5" spans="1:17" s="11" customFormat="1" x14ac:dyDescent="0.2">
      <c r="A5" s="46" t="s">
        <v>192</v>
      </c>
      <c r="B5" s="47" t="s">
        <v>189</v>
      </c>
      <c r="C5" s="47" t="s">
        <v>163</v>
      </c>
      <c r="D5" s="47">
        <v>1952</v>
      </c>
      <c r="E5" s="47" t="s">
        <v>86</v>
      </c>
      <c r="F5" s="47" t="s">
        <v>88</v>
      </c>
      <c r="G5" s="48">
        <v>39287</v>
      </c>
      <c r="H5" s="49">
        <f t="shared" si="0"/>
        <v>2209.75</v>
      </c>
      <c r="I5" s="49"/>
      <c r="J5" s="49">
        <v>2086.35</v>
      </c>
      <c r="K5" s="49"/>
      <c r="L5" s="49">
        <v>2209.75</v>
      </c>
      <c r="M5" s="49"/>
      <c r="N5" s="51">
        <v>2155.8000000000002</v>
      </c>
      <c r="O5" s="47" t="s">
        <v>32</v>
      </c>
    </row>
    <row r="6" spans="1:17" s="11" customFormat="1" x14ac:dyDescent="0.2">
      <c r="A6" s="52" t="s">
        <v>193</v>
      </c>
      <c r="B6" s="53" t="s">
        <v>189</v>
      </c>
      <c r="C6" s="53" t="s">
        <v>165</v>
      </c>
      <c r="D6" s="53">
        <v>6018</v>
      </c>
      <c r="E6" s="53" t="s">
        <v>94</v>
      </c>
      <c r="F6" s="53" t="s">
        <v>93</v>
      </c>
      <c r="G6" s="54" t="s">
        <v>194</v>
      </c>
      <c r="H6" s="55">
        <f>MAXA(I6:N6)</f>
        <v>2309.08</v>
      </c>
      <c r="I6" s="55">
        <v>2280.63</v>
      </c>
      <c r="J6" s="55">
        <v>2259.36</v>
      </c>
      <c r="K6" s="55">
        <v>2300.71</v>
      </c>
      <c r="L6" s="55">
        <v>2309.08</v>
      </c>
      <c r="M6" s="55"/>
      <c r="N6" s="55"/>
      <c r="O6" s="53" t="s">
        <v>32</v>
      </c>
    </row>
    <row r="7" spans="1:17" s="11" customFormat="1" x14ac:dyDescent="0.2">
      <c r="A7" s="56" t="s">
        <v>230</v>
      </c>
      <c r="B7" s="53" t="s">
        <v>227</v>
      </c>
      <c r="C7" s="53" t="s">
        <v>148</v>
      </c>
      <c r="D7" s="53">
        <v>7097</v>
      </c>
      <c r="E7" s="53" t="s">
        <v>95</v>
      </c>
      <c r="F7" s="53" t="s">
        <v>54</v>
      </c>
      <c r="G7" s="57">
        <v>39420</v>
      </c>
      <c r="H7" s="55">
        <f t="shared" ref="H7:H8" si="1">MAXA(I7:N7)</f>
        <v>2281.77</v>
      </c>
      <c r="I7" s="58"/>
      <c r="J7" s="58"/>
      <c r="K7" s="59"/>
      <c r="L7" s="55">
        <v>2281.77</v>
      </c>
      <c r="M7" s="55"/>
      <c r="N7" s="55">
        <v>2265.1799999999998</v>
      </c>
      <c r="O7" s="53" t="s">
        <v>32</v>
      </c>
    </row>
    <row r="8" spans="1:17" s="11" customFormat="1" x14ac:dyDescent="0.2">
      <c r="A8" s="52" t="s">
        <v>195</v>
      </c>
      <c r="B8" s="53" t="s">
        <v>189</v>
      </c>
      <c r="C8" s="53" t="s">
        <v>165</v>
      </c>
      <c r="D8" s="53">
        <v>2325</v>
      </c>
      <c r="E8" s="53" t="s">
        <v>90</v>
      </c>
      <c r="F8" s="53" t="s">
        <v>89</v>
      </c>
      <c r="G8" s="54">
        <v>39857</v>
      </c>
      <c r="H8" s="55">
        <f t="shared" si="1"/>
        <v>2018.52</v>
      </c>
      <c r="I8" s="55">
        <v>1896.11</v>
      </c>
      <c r="J8" s="55"/>
      <c r="K8" s="55">
        <v>1843.71</v>
      </c>
      <c r="L8" s="55">
        <v>2018.52</v>
      </c>
      <c r="M8" s="55">
        <v>1901.49</v>
      </c>
      <c r="N8" s="55">
        <v>1963.25</v>
      </c>
      <c r="O8" s="53" t="s">
        <v>32</v>
      </c>
      <c r="P8" s="61"/>
      <c r="Q8" s="61"/>
    </row>
    <row r="9" spans="1:17" s="11" customFormat="1" x14ac:dyDescent="0.2">
      <c r="A9" s="46" t="s">
        <v>192</v>
      </c>
      <c r="B9" s="47" t="s">
        <v>189</v>
      </c>
      <c r="C9" s="47" t="s">
        <v>170</v>
      </c>
      <c r="D9" s="47">
        <v>1650</v>
      </c>
      <c r="E9" s="47" t="s">
        <v>86</v>
      </c>
      <c r="F9" s="47" t="s">
        <v>85</v>
      </c>
      <c r="G9" s="48">
        <v>40183</v>
      </c>
      <c r="H9" s="49">
        <f>MAXA(I9:N9)</f>
        <v>2333.4299999999998</v>
      </c>
      <c r="I9" s="49">
        <v>2203.89</v>
      </c>
      <c r="J9" s="49">
        <v>2245.21</v>
      </c>
      <c r="K9" s="49"/>
      <c r="L9" s="49">
        <v>2333.4299999999998</v>
      </c>
      <c r="M9" s="49"/>
      <c r="N9" s="49">
        <v>2275.48</v>
      </c>
      <c r="O9" s="47" t="s">
        <v>32</v>
      </c>
      <c r="P9" s="61"/>
      <c r="Q9" s="62"/>
    </row>
    <row r="10" spans="1:17" x14ac:dyDescent="0.2">
      <c r="A10" s="56" t="s">
        <v>226</v>
      </c>
      <c r="B10" s="53" t="s">
        <v>227</v>
      </c>
      <c r="C10" s="53" t="s">
        <v>147</v>
      </c>
      <c r="D10" s="53">
        <v>4909</v>
      </c>
      <c r="E10" s="53" t="s">
        <v>228</v>
      </c>
      <c r="F10" s="53" t="s">
        <v>229</v>
      </c>
      <c r="G10" s="57">
        <v>40344</v>
      </c>
      <c r="H10" s="55">
        <f>MAXA(L10:Q10)</f>
        <v>2186.34</v>
      </c>
      <c r="I10" s="58"/>
      <c r="J10" s="58"/>
      <c r="K10" s="59"/>
      <c r="L10" s="55"/>
      <c r="M10" s="55"/>
      <c r="N10" s="55">
        <v>2186.34</v>
      </c>
      <c r="O10" s="60" t="s">
        <v>33</v>
      </c>
    </row>
    <row r="11" spans="1:17" s="11" customFormat="1" x14ac:dyDescent="0.2">
      <c r="A11" s="52" t="s">
        <v>191</v>
      </c>
      <c r="B11" s="53" t="s">
        <v>189</v>
      </c>
      <c r="C11" s="53" t="s">
        <v>170</v>
      </c>
      <c r="D11" s="53">
        <v>1676</v>
      </c>
      <c r="E11" s="53" t="s">
        <v>84</v>
      </c>
      <c r="F11" s="53" t="s">
        <v>87</v>
      </c>
      <c r="G11" s="54">
        <v>40308</v>
      </c>
      <c r="H11" s="55">
        <f>MAXA(L11:Q11)</f>
        <v>2079.4499999999998</v>
      </c>
      <c r="I11" s="55"/>
      <c r="J11" s="55"/>
      <c r="K11" s="55">
        <v>2079.0300000000002</v>
      </c>
      <c r="L11" s="55"/>
      <c r="M11" s="55">
        <v>2027.48</v>
      </c>
      <c r="N11" s="55">
        <v>2079.4499999999998</v>
      </c>
      <c r="O11" s="53" t="s">
        <v>33</v>
      </c>
      <c r="P11" s="61"/>
      <c r="Q11" s="62"/>
    </row>
    <row r="12" spans="1:17" s="11" customFormat="1" x14ac:dyDescent="0.2">
      <c r="A12" s="32"/>
      <c r="B12" s="33"/>
      <c r="C12" s="33"/>
      <c r="D12" s="33"/>
      <c r="E12" s="33"/>
      <c r="F12" s="33"/>
      <c r="G12" s="34"/>
      <c r="H12" s="35">
        <f>SUM(H3:H11)</f>
        <v>19716.190000000002</v>
      </c>
      <c r="I12" s="36"/>
      <c r="J12" s="36"/>
      <c r="K12" s="36"/>
      <c r="L12" s="36"/>
      <c r="M12" s="36"/>
      <c r="N12" s="36"/>
      <c r="P12" s="61"/>
      <c r="Q12" s="62"/>
    </row>
    <row r="13" spans="1:17" s="11" customFormat="1" x14ac:dyDescent="0.2">
      <c r="A13" s="32"/>
      <c r="B13" s="33"/>
      <c r="C13" s="33"/>
      <c r="D13" s="33"/>
      <c r="E13" s="33"/>
      <c r="F13" s="33"/>
      <c r="G13" s="34"/>
      <c r="H13" s="36"/>
      <c r="I13" s="36"/>
      <c r="J13" s="36"/>
      <c r="K13" s="36"/>
      <c r="L13" s="36"/>
      <c r="M13" s="36"/>
      <c r="N13" s="36"/>
      <c r="P13" s="61"/>
      <c r="Q13" s="62"/>
    </row>
    <row r="14" spans="1:17" s="11" customFormat="1" x14ac:dyDescent="0.2">
      <c r="A14" s="111" t="s">
        <v>172</v>
      </c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61"/>
      <c r="Q14" s="62"/>
    </row>
    <row r="15" spans="1:17" s="11" customFormat="1" x14ac:dyDescent="0.2">
      <c r="A15" s="46" t="s">
        <v>196</v>
      </c>
      <c r="B15" s="47" t="s">
        <v>189</v>
      </c>
      <c r="C15" s="47" t="s">
        <v>165</v>
      </c>
      <c r="D15" s="47">
        <v>7027</v>
      </c>
      <c r="E15" s="47" t="s">
        <v>92</v>
      </c>
      <c r="F15" s="47" t="s">
        <v>91</v>
      </c>
      <c r="G15" s="48">
        <v>39926</v>
      </c>
      <c r="H15" s="49">
        <f>MAXA(I15:N15)</f>
        <v>1922.23</v>
      </c>
      <c r="I15" s="49">
        <v>1824.39</v>
      </c>
      <c r="J15" s="49"/>
      <c r="K15" s="49">
        <v>1814.67</v>
      </c>
      <c r="L15" s="49">
        <v>1922.23</v>
      </c>
      <c r="M15" s="49">
        <v>1839.77</v>
      </c>
      <c r="N15" s="49">
        <v>1894.75</v>
      </c>
      <c r="O15" s="47" t="s">
        <v>32</v>
      </c>
      <c r="P15" s="61"/>
      <c r="Q15" s="61"/>
    </row>
    <row r="17" spans="14:14" x14ac:dyDescent="0.2">
      <c r="N17" s="6"/>
    </row>
  </sheetData>
  <mergeCells count="2">
    <mergeCell ref="A2:O2"/>
    <mergeCell ref="A14:O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32"/>
  <sheetViews>
    <sheetView workbookViewId="0">
      <selection activeCell="Q16" sqref="Q16"/>
    </sheetView>
  </sheetViews>
  <sheetFormatPr defaultColWidth="9.140625" defaultRowHeight="12.75" x14ac:dyDescent="0.2"/>
  <cols>
    <col min="1" max="1" width="12.140625" style="20" bestFit="1" customWidth="1"/>
    <col min="2" max="2" width="18.85546875" style="6" bestFit="1" customWidth="1"/>
    <col min="3" max="3" width="4.85546875" style="6" bestFit="1" customWidth="1"/>
    <col min="4" max="4" width="5" style="6" bestFit="1" customWidth="1"/>
    <col min="5" max="5" width="11.28515625" style="6" bestFit="1" customWidth="1"/>
    <col min="6" max="6" width="11.85546875" style="6" bestFit="1" customWidth="1"/>
    <col min="7" max="7" width="10.140625" style="21" bestFit="1" customWidth="1"/>
    <col min="8" max="8" width="10.28515625" style="23" bestFit="1" customWidth="1"/>
    <col min="9" max="14" width="9.28515625" style="23" bestFit="1" customWidth="1"/>
    <col min="15" max="15" width="6.85546875" style="6" bestFit="1" customWidth="1"/>
    <col min="16" max="16" width="9.140625" style="6"/>
    <col min="17" max="17" width="12.42578125" style="6" customWidth="1"/>
    <col min="18" max="16384" width="9.140625" style="6"/>
  </cols>
  <sheetData>
    <row r="1" spans="1:21" x14ac:dyDescent="0.2">
      <c r="A1" s="2" t="s">
        <v>231</v>
      </c>
      <c r="B1" s="3" t="s">
        <v>142</v>
      </c>
      <c r="C1" s="3" t="s">
        <v>152</v>
      </c>
      <c r="D1" s="3" t="s">
        <v>153</v>
      </c>
      <c r="E1" s="3" t="s">
        <v>154</v>
      </c>
      <c r="F1" s="3" t="s">
        <v>155</v>
      </c>
      <c r="G1" s="3" t="s">
        <v>156</v>
      </c>
      <c r="H1" s="3" t="s">
        <v>157</v>
      </c>
      <c r="I1" s="4">
        <v>42993</v>
      </c>
      <c r="J1" s="4">
        <v>43021</v>
      </c>
      <c r="K1" s="4">
        <v>43042</v>
      </c>
      <c r="L1" s="5" t="s">
        <v>158</v>
      </c>
      <c r="M1" s="4">
        <v>42742</v>
      </c>
      <c r="N1" s="4">
        <v>42754</v>
      </c>
      <c r="O1" s="37"/>
    </row>
    <row r="2" spans="1:21" x14ac:dyDescent="0.2">
      <c r="A2" s="106" t="s">
        <v>159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21" s="11" customFormat="1" x14ac:dyDescent="0.2">
      <c r="A3" s="7" t="s">
        <v>160</v>
      </c>
      <c r="B3" s="8" t="s">
        <v>161</v>
      </c>
      <c r="C3" s="8" t="s">
        <v>149</v>
      </c>
      <c r="D3" s="8">
        <v>6610</v>
      </c>
      <c r="E3" s="8" t="s">
        <v>133</v>
      </c>
      <c r="F3" s="8" t="s">
        <v>132</v>
      </c>
      <c r="G3" s="9">
        <v>38712</v>
      </c>
      <c r="H3" s="10">
        <f t="shared" ref="H3:H11" si="0">MAXA(I3:N3)</f>
        <v>2274.3000000000002</v>
      </c>
      <c r="I3" s="10">
        <v>2188.75</v>
      </c>
      <c r="J3" s="10">
        <v>2197.65</v>
      </c>
      <c r="K3" s="10">
        <v>2193.0500000000002</v>
      </c>
      <c r="L3" s="10">
        <v>2274.3000000000002</v>
      </c>
      <c r="M3" s="10"/>
      <c r="N3" s="10">
        <v>2207</v>
      </c>
      <c r="O3" s="8" t="s">
        <v>162</v>
      </c>
      <c r="Q3" s="12"/>
      <c r="R3" s="12"/>
      <c r="S3" s="12"/>
      <c r="T3" s="12"/>
      <c r="U3" s="12"/>
    </row>
    <row r="4" spans="1:21" s="11" customFormat="1" x14ac:dyDescent="0.2">
      <c r="A4" s="7" t="s">
        <v>160</v>
      </c>
      <c r="B4" s="8" t="s">
        <v>161</v>
      </c>
      <c r="C4" s="8" t="s">
        <v>163</v>
      </c>
      <c r="D4" s="8">
        <v>2391</v>
      </c>
      <c r="E4" s="8" t="s">
        <v>131</v>
      </c>
      <c r="F4" s="8" t="s">
        <v>130</v>
      </c>
      <c r="G4" s="9">
        <v>38635</v>
      </c>
      <c r="H4" s="10">
        <f t="shared" si="0"/>
        <v>2268.35</v>
      </c>
      <c r="I4" s="13"/>
      <c r="J4" s="13">
        <v>2206.6</v>
      </c>
      <c r="K4" s="13"/>
      <c r="L4" s="13">
        <v>2268.35</v>
      </c>
      <c r="M4" s="13"/>
      <c r="N4" s="13">
        <v>2179.65</v>
      </c>
      <c r="O4" s="8" t="s">
        <v>162</v>
      </c>
    </row>
    <row r="5" spans="1:21" s="12" customFormat="1" x14ac:dyDescent="0.2">
      <c r="A5" s="7" t="s">
        <v>164</v>
      </c>
      <c r="B5" s="8" t="s">
        <v>161</v>
      </c>
      <c r="C5" s="8" t="s">
        <v>163</v>
      </c>
      <c r="D5" s="8">
        <v>7969</v>
      </c>
      <c r="E5" s="8" t="s">
        <v>135</v>
      </c>
      <c r="F5" s="8" t="s">
        <v>134</v>
      </c>
      <c r="G5" s="9">
        <v>38667</v>
      </c>
      <c r="H5" s="10">
        <f t="shared" si="0"/>
        <v>2092.25</v>
      </c>
      <c r="I5" s="13">
        <v>2092.25</v>
      </c>
      <c r="J5" s="13">
        <v>2046.35</v>
      </c>
      <c r="K5" s="13"/>
      <c r="L5" s="13">
        <v>2053.4</v>
      </c>
      <c r="M5" s="13">
        <v>2025.35</v>
      </c>
      <c r="N5" s="13"/>
      <c r="O5" s="8" t="s">
        <v>162</v>
      </c>
      <c r="P5" s="11"/>
      <c r="Q5" s="11"/>
      <c r="R5" s="11"/>
      <c r="S5" s="11"/>
      <c r="T5" s="11"/>
      <c r="U5" s="11"/>
    </row>
    <row r="6" spans="1:21" s="11" customFormat="1" x14ac:dyDescent="0.2">
      <c r="A6" s="14" t="s">
        <v>160</v>
      </c>
      <c r="B6" s="15" t="s">
        <v>161</v>
      </c>
      <c r="C6" s="15" t="s">
        <v>165</v>
      </c>
      <c r="D6" s="15">
        <v>2392</v>
      </c>
      <c r="E6" s="15" t="s">
        <v>98</v>
      </c>
      <c r="F6" s="15" t="s">
        <v>97</v>
      </c>
      <c r="G6" s="16">
        <v>39580</v>
      </c>
      <c r="H6" s="17">
        <f t="shared" si="0"/>
        <v>2278.5100000000002</v>
      </c>
      <c r="I6" s="17"/>
      <c r="J6" s="17">
        <v>2226.14</v>
      </c>
      <c r="K6" s="17">
        <v>2239.37</v>
      </c>
      <c r="L6" s="17">
        <v>2278.5100000000002</v>
      </c>
      <c r="M6" s="17">
        <v>2224.94</v>
      </c>
      <c r="N6" s="17">
        <v>2242.5300000000002</v>
      </c>
      <c r="O6" s="15" t="s">
        <v>162</v>
      </c>
    </row>
    <row r="7" spans="1:21" s="11" customFormat="1" x14ac:dyDescent="0.2">
      <c r="A7" s="14" t="s">
        <v>166</v>
      </c>
      <c r="B7" s="15" t="s">
        <v>161</v>
      </c>
      <c r="C7" s="15" t="s">
        <v>165</v>
      </c>
      <c r="D7" s="15">
        <v>2978</v>
      </c>
      <c r="E7" s="15" t="s">
        <v>104</v>
      </c>
      <c r="F7" s="15" t="s">
        <v>103</v>
      </c>
      <c r="G7" s="16">
        <v>39332</v>
      </c>
      <c r="H7" s="17">
        <f t="shared" si="0"/>
        <v>2265.98</v>
      </c>
      <c r="I7" s="17"/>
      <c r="J7" s="17">
        <v>2186.5300000000002</v>
      </c>
      <c r="K7" s="17">
        <v>2183.5</v>
      </c>
      <c r="L7" s="17">
        <v>2265.98</v>
      </c>
      <c r="M7" s="17">
        <v>2130.38</v>
      </c>
      <c r="N7" s="17"/>
      <c r="O7" s="15" t="s">
        <v>162</v>
      </c>
    </row>
    <row r="8" spans="1:21" s="11" customFormat="1" x14ac:dyDescent="0.2">
      <c r="A8" s="14" t="s">
        <v>160</v>
      </c>
      <c r="B8" s="15" t="s">
        <v>161</v>
      </c>
      <c r="C8" s="15" t="s">
        <v>148</v>
      </c>
      <c r="D8" s="15">
        <v>2977</v>
      </c>
      <c r="E8" s="15" t="s">
        <v>102</v>
      </c>
      <c r="F8" s="15" t="s">
        <v>167</v>
      </c>
      <c r="G8" s="16">
        <v>39825</v>
      </c>
      <c r="H8" s="17">
        <f t="shared" si="0"/>
        <v>2124.12</v>
      </c>
      <c r="I8" s="17">
        <v>2078.29</v>
      </c>
      <c r="J8" s="17">
        <v>2047.71</v>
      </c>
      <c r="K8" s="17">
        <v>2124.12</v>
      </c>
      <c r="L8" s="17">
        <v>2060.2600000000002</v>
      </c>
      <c r="M8" s="17"/>
      <c r="N8" s="17">
        <v>2121.9499999999998</v>
      </c>
      <c r="O8" s="15" t="s">
        <v>162</v>
      </c>
    </row>
    <row r="9" spans="1:21" s="11" customFormat="1" x14ac:dyDescent="0.2">
      <c r="A9" s="7" t="s">
        <v>171</v>
      </c>
      <c r="B9" s="8" t="s">
        <v>161</v>
      </c>
      <c r="C9" s="8" t="s">
        <v>170</v>
      </c>
      <c r="D9" s="8">
        <v>6175</v>
      </c>
      <c r="E9" s="8" t="s">
        <v>111</v>
      </c>
      <c r="F9" s="8" t="s">
        <v>110</v>
      </c>
      <c r="G9" s="9">
        <v>40400</v>
      </c>
      <c r="H9" s="10">
        <f>MAXA(I9:N9)</f>
        <v>2043.8</v>
      </c>
      <c r="I9" s="10">
        <v>1694.97</v>
      </c>
      <c r="J9" s="10">
        <v>1865.44</v>
      </c>
      <c r="K9" s="10">
        <v>1924.43</v>
      </c>
      <c r="L9" s="10">
        <v>1983.14</v>
      </c>
      <c r="M9" s="10"/>
      <c r="N9" s="10">
        <v>2043.8</v>
      </c>
      <c r="O9" s="8" t="s">
        <v>33</v>
      </c>
    </row>
    <row r="10" spans="1:21" s="11" customFormat="1" ht="15" x14ac:dyDescent="0.25">
      <c r="A10" s="14" t="s">
        <v>160</v>
      </c>
      <c r="B10" s="15" t="s">
        <v>169</v>
      </c>
      <c r="C10" s="15" t="s">
        <v>149</v>
      </c>
      <c r="D10" s="15">
        <v>5551</v>
      </c>
      <c r="E10" s="15" t="s">
        <v>113</v>
      </c>
      <c r="F10" s="15" t="s">
        <v>112</v>
      </c>
      <c r="G10" s="16">
        <v>39080</v>
      </c>
      <c r="H10" s="17">
        <f t="shared" si="0"/>
        <v>2010.55</v>
      </c>
      <c r="I10" s="17">
        <v>1834.9</v>
      </c>
      <c r="J10" s="17">
        <v>1895.55</v>
      </c>
      <c r="K10" s="17">
        <v>1961.3</v>
      </c>
      <c r="L10" s="17">
        <v>1895.5</v>
      </c>
      <c r="M10" s="17"/>
      <c r="N10" s="17">
        <v>2010.55</v>
      </c>
      <c r="O10" s="15" t="s">
        <v>33</v>
      </c>
      <c r="P10" s="19"/>
      <c r="Q10" s="19"/>
      <c r="R10" s="24"/>
    </row>
    <row r="11" spans="1:21" s="11" customFormat="1" x14ac:dyDescent="0.2">
      <c r="A11" s="14" t="s">
        <v>160</v>
      </c>
      <c r="B11" s="15" t="s">
        <v>161</v>
      </c>
      <c r="C11" s="15" t="s">
        <v>148</v>
      </c>
      <c r="D11" s="15">
        <v>8231</v>
      </c>
      <c r="E11" s="15" t="s">
        <v>113</v>
      </c>
      <c r="F11" s="15" t="s">
        <v>50</v>
      </c>
      <c r="G11" s="16">
        <v>39868</v>
      </c>
      <c r="H11" s="17">
        <f t="shared" si="0"/>
        <v>2009.97</v>
      </c>
      <c r="I11" s="17">
        <v>1986.19</v>
      </c>
      <c r="J11" s="17">
        <v>1962.73</v>
      </c>
      <c r="K11" s="17"/>
      <c r="L11" s="17"/>
      <c r="M11" s="17"/>
      <c r="N11" s="17">
        <v>2009.97</v>
      </c>
      <c r="O11" s="15" t="s">
        <v>33</v>
      </c>
    </row>
    <row r="12" spans="1:21" x14ac:dyDescent="0.2">
      <c r="H12" s="22">
        <f>SUM(H3:H11)</f>
        <v>19367.829999999998</v>
      </c>
    </row>
    <row r="14" spans="1:21" x14ac:dyDescent="0.2">
      <c r="A14" s="107" t="s">
        <v>172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</row>
    <row r="15" spans="1:21" s="12" customFormat="1" x14ac:dyDescent="0.2">
      <c r="A15" s="7" t="s">
        <v>173</v>
      </c>
      <c r="B15" s="8" t="s">
        <v>169</v>
      </c>
      <c r="C15" s="8" t="s">
        <v>149</v>
      </c>
      <c r="D15" s="8">
        <v>2979</v>
      </c>
      <c r="E15" s="8" t="s">
        <v>104</v>
      </c>
      <c r="F15" s="8" t="s">
        <v>105</v>
      </c>
      <c r="G15" s="9">
        <v>38812</v>
      </c>
      <c r="H15" s="10">
        <f t="shared" ref="H15:H27" si="1">MAXA(I15:N15)</f>
        <v>2004.65</v>
      </c>
      <c r="I15" s="10">
        <v>1833.95</v>
      </c>
      <c r="J15" s="10">
        <v>1876.3</v>
      </c>
      <c r="K15" s="10">
        <v>1930.15</v>
      </c>
      <c r="L15" s="10">
        <v>1926.6</v>
      </c>
      <c r="M15" s="10"/>
      <c r="N15" s="10">
        <v>2004.65</v>
      </c>
      <c r="O15" s="8" t="s">
        <v>33</v>
      </c>
    </row>
    <row r="16" spans="1:21" s="11" customFormat="1" ht="15" x14ac:dyDescent="0.25">
      <c r="A16" s="7" t="s">
        <v>168</v>
      </c>
      <c r="B16" s="8" t="s">
        <v>169</v>
      </c>
      <c r="C16" s="8" t="s">
        <v>170</v>
      </c>
      <c r="D16" s="8">
        <v>7570</v>
      </c>
      <c r="E16" s="8" t="s">
        <v>98</v>
      </c>
      <c r="F16" s="8" t="s">
        <v>144</v>
      </c>
      <c r="G16" s="9">
        <v>40770</v>
      </c>
      <c r="H16" s="10">
        <f>MAXA(I16:N16)</f>
        <v>1989.2</v>
      </c>
      <c r="I16" s="18"/>
      <c r="J16" s="18"/>
      <c r="K16" s="18"/>
      <c r="L16" s="18"/>
      <c r="M16" s="18">
        <v>1989.2</v>
      </c>
      <c r="N16" s="18"/>
      <c r="O16" s="8" t="s">
        <v>162</v>
      </c>
      <c r="P16" s="19"/>
      <c r="Q16" s="19"/>
      <c r="R16" s="19"/>
    </row>
    <row r="17" spans="1:21" s="12" customFormat="1" x14ac:dyDescent="0.2">
      <c r="A17" s="7" t="s">
        <v>174</v>
      </c>
      <c r="B17" s="8" t="s">
        <v>169</v>
      </c>
      <c r="C17" s="8" t="s">
        <v>163</v>
      </c>
      <c r="D17" s="8">
        <v>7223</v>
      </c>
      <c r="E17" s="8" t="s">
        <v>108</v>
      </c>
      <c r="F17" s="8" t="s">
        <v>107</v>
      </c>
      <c r="G17" s="9" t="s">
        <v>175</v>
      </c>
      <c r="H17" s="10">
        <f t="shared" si="1"/>
        <v>1823.75</v>
      </c>
      <c r="I17" s="13"/>
      <c r="J17" s="13">
        <v>1649.35</v>
      </c>
      <c r="K17" s="13">
        <v>1637.3</v>
      </c>
      <c r="L17" s="13">
        <v>1823.75</v>
      </c>
      <c r="M17" s="13"/>
      <c r="N17" s="13"/>
      <c r="O17" s="8" t="s">
        <v>33</v>
      </c>
    </row>
    <row r="18" spans="1:21" s="12" customFormat="1" x14ac:dyDescent="0.2">
      <c r="A18" s="7"/>
      <c r="B18" s="8" t="s">
        <v>169</v>
      </c>
      <c r="C18" s="8" t="s">
        <v>170</v>
      </c>
      <c r="D18" s="8"/>
      <c r="E18" s="8" t="s">
        <v>296</v>
      </c>
      <c r="F18" s="8" t="s">
        <v>295</v>
      </c>
      <c r="G18" s="9"/>
      <c r="H18" s="10">
        <f t="shared" si="1"/>
        <v>1816.67</v>
      </c>
      <c r="I18" s="13"/>
      <c r="J18" s="13"/>
      <c r="K18" s="13"/>
      <c r="L18" s="13"/>
      <c r="M18" s="13"/>
      <c r="N18" s="13">
        <v>1816.67</v>
      </c>
      <c r="O18" s="8"/>
    </row>
    <row r="19" spans="1:21" s="11" customFormat="1" x14ac:dyDescent="0.2">
      <c r="A19" s="7" t="s">
        <v>168</v>
      </c>
      <c r="B19" s="8" t="s">
        <v>169</v>
      </c>
      <c r="C19" s="8" t="s">
        <v>149</v>
      </c>
      <c r="D19" s="8">
        <v>7155</v>
      </c>
      <c r="E19" s="8" t="s">
        <v>117</v>
      </c>
      <c r="F19" s="8" t="s">
        <v>116</v>
      </c>
      <c r="G19" s="9">
        <v>39101</v>
      </c>
      <c r="H19" s="10">
        <f t="shared" si="1"/>
        <v>1775.7</v>
      </c>
      <c r="I19" s="10"/>
      <c r="J19" s="10">
        <v>1775.7</v>
      </c>
      <c r="K19" s="10">
        <v>1746.1</v>
      </c>
      <c r="L19" s="10">
        <v>1670.05</v>
      </c>
      <c r="M19" s="10">
        <v>1769.5</v>
      </c>
      <c r="N19" s="10"/>
      <c r="O19" s="8" t="s">
        <v>33</v>
      </c>
      <c r="S19" s="12"/>
      <c r="T19" s="12"/>
      <c r="U19" s="12"/>
    </row>
    <row r="20" spans="1:21" s="12" customFormat="1" x14ac:dyDescent="0.2">
      <c r="A20" s="7" t="s">
        <v>160</v>
      </c>
      <c r="B20" s="8" t="s">
        <v>169</v>
      </c>
      <c r="C20" s="8" t="s">
        <v>163</v>
      </c>
      <c r="D20" s="8">
        <v>3031</v>
      </c>
      <c r="E20" s="8" t="s">
        <v>106</v>
      </c>
      <c r="F20" s="8" t="s">
        <v>176</v>
      </c>
      <c r="G20" s="9">
        <v>39204</v>
      </c>
      <c r="H20" s="10">
        <f t="shared" si="1"/>
        <v>1735.65</v>
      </c>
      <c r="I20" s="13"/>
      <c r="J20" s="13">
        <v>1619.5</v>
      </c>
      <c r="K20" s="13">
        <v>1711.4</v>
      </c>
      <c r="L20" s="13">
        <v>1735.65</v>
      </c>
      <c r="M20" s="13"/>
      <c r="N20" s="13"/>
      <c r="O20" s="8" t="s">
        <v>33</v>
      </c>
      <c r="P20" s="11"/>
    </row>
    <row r="21" spans="1:21" s="11" customFormat="1" x14ac:dyDescent="0.2">
      <c r="A21" s="7" t="s">
        <v>177</v>
      </c>
      <c r="B21" s="8" t="s">
        <v>169</v>
      </c>
      <c r="C21" s="8" t="s">
        <v>170</v>
      </c>
      <c r="D21" s="8">
        <v>8737</v>
      </c>
      <c r="E21" s="8" t="s">
        <v>145</v>
      </c>
      <c r="F21" s="8" t="s">
        <v>146</v>
      </c>
      <c r="G21" s="9">
        <v>40571</v>
      </c>
      <c r="H21" s="10">
        <f t="shared" si="1"/>
        <v>1719.69</v>
      </c>
      <c r="I21" s="18"/>
      <c r="J21" s="18"/>
      <c r="K21" s="18"/>
      <c r="L21" s="18"/>
      <c r="M21" s="18">
        <v>1719.69</v>
      </c>
      <c r="N21" s="18"/>
      <c r="O21" s="8" t="s">
        <v>33</v>
      </c>
    </row>
    <row r="22" spans="1:21" s="11" customFormat="1" x14ac:dyDescent="0.2">
      <c r="A22" s="7" t="s">
        <v>160</v>
      </c>
      <c r="B22" s="8" t="s">
        <v>169</v>
      </c>
      <c r="C22" s="8" t="s">
        <v>165</v>
      </c>
      <c r="D22" s="8">
        <v>2393</v>
      </c>
      <c r="E22" s="8" t="s">
        <v>100</v>
      </c>
      <c r="F22" s="8" t="s">
        <v>99</v>
      </c>
      <c r="G22" s="9">
        <v>39828</v>
      </c>
      <c r="H22" s="10">
        <f t="shared" si="1"/>
        <v>1688.94</v>
      </c>
      <c r="I22" s="10"/>
      <c r="J22" s="10">
        <v>1688.94</v>
      </c>
      <c r="K22" s="10">
        <v>1643.92</v>
      </c>
      <c r="L22" s="10"/>
      <c r="M22" s="10">
        <v>1625.2</v>
      </c>
      <c r="N22" s="10"/>
      <c r="O22" s="8" t="s">
        <v>33</v>
      </c>
    </row>
    <row r="23" spans="1:21" s="11" customFormat="1" x14ac:dyDescent="0.2">
      <c r="A23" s="7"/>
      <c r="B23" s="8" t="s">
        <v>169</v>
      </c>
      <c r="C23" s="8" t="s">
        <v>149</v>
      </c>
      <c r="D23" s="8">
        <v>1593</v>
      </c>
      <c r="E23" s="8" t="s">
        <v>178</v>
      </c>
      <c r="F23" s="8" t="s">
        <v>179</v>
      </c>
      <c r="G23" s="25">
        <v>38816</v>
      </c>
      <c r="H23" s="10">
        <f t="shared" si="1"/>
        <v>1680.45</v>
      </c>
      <c r="I23" s="10">
        <v>1680.45</v>
      </c>
      <c r="J23" s="10">
        <v>1630.25</v>
      </c>
      <c r="K23" s="10"/>
      <c r="L23" s="10"/>
      <c r="M23" s="10"/>
      <c r="N23" s="10"/>
      <c r="O23" s="8" t="s">
        <v>33</v>
      </c>
    </row>
    <row r="24" spans="1:21" s="11" customFormat="1" ht="15" x14ac:dyDescent="0.25">
      <c r="A24" s="7" t="s">
        <v>180</v>
      </c>
      <c r="B24" s="8" t="s">
        <v>169</v>
      </c>
      <c r="C24" s="8" t="s">
        <v>170</v>
      </c>
      <c r="D24" s="8">
        <v>7635</v>
      </c>
      <c r="E24" s="8" t="s">
        <v>106</v>
      </c>
      <c r="F24" s="8" t="s">
        <v>109</v>
      </c>
      <c r="G24" s="9">
        <v>40332</v>
      </c>
      <c r="H24" s="10">
        <f t="shared" si="1"/>
        <v>1669.62</v>
      </c>
      <c r="I24" s="10">
        <v>1669.62</v>
      </c>
      <c r="J24" s="10"/>
      <c r="K24" s="10"/>
      <c r="L24" s="10"/>
      <c r="M24" s="10"/>
      <c r="N24" s="10"/>
      <c r="O24" s="8" t="s">
        <v>33</v>
      </c>
      <c r="P24" s="19"/>
      <c r="Q24" s="19"/>
      <c r="R24" s="19"/>
    </row>
    <row r="25" spans="1:21" s="11" customFormat="1" ht="15" x14ac:dyDescent="0.25">
      <c r="A25" s="7" t="s">
        <v>160</v>
      </c>
      <c r="B25" s="8" t="s">
        <v>169</v>
      </c>
      <c r="C25" s="8" t="s">
        <v>170</v>
      </c>
      <c r="D25" s="8">
        <v>7471</v>
      </c>
      <c r="E25" s="8" t="s">
        <v>114</v>
      </c>
      <c r="F25" s="8" t="s">
        <v>25</v>
      </c>
      <c r="G25" s="9">
        <v>40333</v>
      </c>
      <c r="H25" s="10">
        <f t="shared" si="1"/>
        <v>1639.14</v>
      </c>
      <c r="I25" s="10"/>
      <c r="J25" s="10">
        <v>1305.1300000000001</v>
      </c>
      <c r="K25" s="10">
        <v>1639.14</v>
      </c>
      <c r="L25" s="10"/>
      <c r="M25" s="10"/>
      <c r="N25" s="10"/>
      <c r="O25" s="8" t="s">
        <v>33</v>
      </c>
      <c r="P25" s="19"/>
      <c r="Q25" s="19"/>
      <c r="R25" s="19"/>
    </row>
    <row r="26" spans="1:21" s="11" customFormat="1" x14ac:dyDescent="0.2">
      <c r="A26" s="7" t="s">
        <v>160</v>
      </c>
      <c r="B26" s="8" t="s">
        <v>169</v>
      </c>
      <c r="C26" s="8" t="s">
        <v>163</v>
      </c>
      <c r="D26" s="8">
        <v>2394</v>
      </c>
      <c r="E26" s="8" t="s">
        <v>100</v>
      </c>
      <c r="F26" s="8" t="s">
        <v>101</v>
      </c>
      <c r="G26" s="9">
        <v>39212</v>
      </c>
      <c r="H26" s="10">
        <f t="shared" si="1"/>
        <v>1568.6</v>
      </c>
      <c r="I26" s="13"/>
      <c r="J26" s="13">
        <v>1381</v>
      </c>
      <c r="K26" s="13">
        <v>1453.95</v>
      </c>
      <c r="L26" s="13"/>
      <c r="M26" s="13">
        <v>1568.6</v>
      </c>
      <c r="N26" s="13"/>
      <c r="O26" s="8" t="s">
        <v>33</v>
      </c>
    </row>
    <row r="27" spans="1:21" s="11" customFormat="1" x14ac:dyDescent="0.2">
      <c r="A27" s="7" t="s">
        <v>160</v>
      </c>
      <c r="B27" s="8" t="s">
        <v>169</v>
      </c>
      <c r="C27" s="8" t="s">
        <v>163</v>
      </c>
      <c r="D27" s="8">
        <v>8315</v>
      </c>
      <c r="E27" s="8" t="s">
        <v>118</v>
      </c>
      <c r="F27" s="8" t="s">
        <v>101</v>
      </c>
      <c r="G27" s="9">
        <v>39245</v>
      </c>
      <c r="H27" s="10">
        <f t="shared" si="1"/>
        <v>1506.1</v>
      </c>
      <c r="I27" s="13"/>
      <c r="J27" s="13">
        <v>1411.9</v>
      </c>
      <c r="K27" s="13">
        <v>1341.45</v>
      </c>
      <c r="L27" s="13">
        <v>1506.1</v>
      </c>
      <c r="M27" s="13"/>
      <c r="N27" s="13"/>
      <c r="O27" s="8" t="s">
        <v>33</v>
      </c>
    </row>
    <row r="28" spans="1:21" s="11" customFormat="1" x14ac:dyDescent="0.2">
      <c r="A28" s="26" t="s">
        <v>168</v>
      </c>
      <c r="B28" s="27" t="s">
        <v>169</v>
      </c>
      <c r="C28" s="27" t="s">
        <v>181</v>
      </c>
      <c r="D28" s="27">
        <v>6227</v>
      </c>
      <c r="E28" s="27" t="s">
        <v>115</v>
      </c>
      <c r="F28" s="27" t="s">
        <v>182</v>
      </c>
      <c r="G28" s="28">
        <v>40532</v>
      </c>
      <c r="H28" s="29">
        <f t="shared" ref="H28:H32" si="2">MAXA(I28:N28)</f>
        <v>2196.9499999999998</v>
      </c>
      <c r="I28" s="30"/>
      <c r="J28" s="30"/>
      <c r="K28" s="30">
        <v>2154.1</v>
      </c>
      <c r="L28" s="30">
        <v>2196.9499999999998</v>
      </c>
      <c r="M28" s="30"/>
      <c r="N28" s="30"/>
      <c r="O28" s="27" t="s">
        <v>183</v>
      </c>
    </row>
    <row r="29" spans="1:21" s="11" customFormat="1" x14ac:dyDescent="0.2">
      <c r="A29" s="26" t="s">
        <v>168</v>
      </c>
      <c r="B29" s="27" t="s">
        <v>169</v>
      </c>
      <c r="C29" s="27" t="s">
        <v>181</v>
      </c>
      <c r="D29" s="27">
        <v>7784</v>
      </c>
      <c r="E29" s="27" t="s">
        <v>184</v>
      </c>
      <c r="F29" s="27" t="s">
        <v>185</v>
      </c>
      <c r="G29" s="28">
        <v>40600</v>
      </c>
      <c r="H29" s="29">
        <f t="shared" si="2"/>
        <v>2043.05</v>
      </c>
      <c r="I29" s="30">
        <v>1993.9</v>
      </c>
      <c r="J29" s="30">
        <v>2043.05</v>
      </c>
      <c r="K29" s="30"/>
      <c r="L29" s="30"/>
      <c r="M29" s="30"/>
      <c r="N29" s="30"/>
      <c r="O29" s="27" t="s">
        <v>183</v>
      </c>
    </row>
    <row r="30" spans="1:21" s="11" customFormat="1" x14ac:dyDescent="0.2">
      <c r="A30" s="26"/>
      <c r="B30" s="27" t="s">
        <v>169</v>
      </c>
      <c r="C30" s="27" t="s">
        <v>181</v>
      </c>
      <c r="D30" s="27">
        <v>4857</v>
      </c>
      <c r="E30" s="27" t="s">
        <v>186</v>
      </c>
      <c r="F30" s="27" t="s">
        <v>187</v>
      </c>
      <c r="G30" s="28"/>
      <c r="H30" s="29">
        <f t="shared" si="2"/>
        <v>2214.1999999999998</v>
      </c>
      <c r="I30" s="29"/>
      <c r="J30" s="29"/>
      <c r="K30" s="29"/>
      <c r="L30" s="29">
        <v>2214.1999999999998</v>
      </c>
      <c r="M30" s="29"/>
      <c r="N30" s="29"/>
      <c r="O30" s="27" t="s">
        <v>183</v>
      </c>
    </row>
    <row r="31" spans="1:21" s="11" customFormat="1" x14ac:dyDescent="0.2">
      <c r="A31" s="26" t="s">
        <v>160</v>
      </c>
      <c r="B31" s="27" t="s">
        <v>169</v>
      </c>
      <c r="C31" s="27" t="s">
        <v>181</v>
      </c>
      <c r="D31" s="27">
        <v>9121</v>
      </c>
      <c r="E31" s="27" t="s">
        <v>113</v>
      </c>
      <c r="F31" s="27" t="s">
        <v>91</v>
      </c>
      <c r="G31" s="28">
        <v>40708</v>
      </c>
      <c r="H31" s="29">
        <f t="shared" si="2"/>
        <v>2177</v>
      </c>
      <c r="I31" s="29">
        <v>2112.5500000000002</v>
      </c>
      <c r="J31" s="29">
        <v>1105.55</v>
      </c>
      <c r="K31" s="29">
        <v>2153.85</v>
      </c>
      <c r="L31" s="29">
        <v>2177</v>
      </c>
      <c r="M31" s="31"/>
      <c r="N31" s="29"/>
      <c r="O31" s="27" t="s">
        <v>183</v>
      </c>
    </row>
    <row r="32" spans="1:21" s="11" customFormat="1" x14ac:dyDescent="0.2">
      <c r="A32" s="26" t="s">
        <v>160</v>
      </c>
      <c r="B32" s="27" t="s">
        <v>169</v>
      </c>
      <c r="C32" s="27" t="s">
        <v>181</v>
      </c>
      <c r="D32" s="27">
        <v>6985</v>
      </c>
      <c r="E32" s="27" t="s">
        <v>68</v>
      </c>
      <c r="F32" s="27" t="s">
        <v>105</v>
      </c>
      <c r="G32" s="28">
        <v>40598</v>
      </c>
      <c r="H32" s="29">
        <f t="shared" si="2"/>
        <v>2158.1999999999998</v>
      </c>
      <c r="I32" s="29">
        <v>2029.2</v>
      </c>
      <c r="J32" s="29">
        <v>2120.85</v>
      </c>
      <c r="K32" s="29">
        <v>2141.1999999999998</v>
      </c>
      <c r="L32" s="29">
        <v>2158.1999999999998</v>
      </c>
      <c r="M32" s="29"/>
      <c r="N32" s="29"/>
      <c r="O32" s="27" t="s">
        <v>183</v>
      </c>
    </row>
  </sheetData>
  <sortState xmlns:xlrd2="http://schemas.microsoft.com/office/spreadsheetml/2017/richdata2" ref="A3:M29">
    <sortCondition ref="A3"/>
  </sortState>
  <mergeCells count="2">
    <mergeCell ref="A14:O14"/>
    <mergeCell ref="A2:O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9"/>
  <sheetViews>
    <sheetView workbookViewId="0">
      <selection activeCell="Q18" sqref="Q18"/>
    </sheetView>
  </sheetViews>
  <sheetFormatPr defaultColWidth="9.140625" defaultRowHeight="12.75" x14ac:dyDescent="0.25"/>
  <cols>
    <col min="1" max="1" width="12.140625" style="88" bestFit="1" customWidth="1"/>
    <col min="2" max="2" width="8.140625" style="64" bestFit="1" customWidth="1"/>
    <col min="3" max="3" width="4.85546875" style="64" bestFit="1" customWidth="1"/>
    <col min="4" max="4" width="5" style="64" bestFit="1" customWidth="1"/>
    <col min="5" max="5" width="11.28515625" style="64" bestFit="1" customWidth="1"/>
    <col min="6" max="6" width="10.42578125" style="64" bestFit="1" customWidth="1"/>
    <col min="7" max="7" width="10.140625" style="89" bestFit="1" customWidth="1"/>
    <col min="8" max="8" width="10.28515625" style="90" bestFit="1" customWidth="1"/>
    <col min="9" max="14" width="9.28515625" style="90" bestFit="1" customWidth="1"/>
    <col min="15" max="15" width="6.85546875" style="64" bestFit="1" customWidth="1"/>
    <col min="16" max="16" width="9.140625" style="64"/>
    <col min="17" max="17" width="12.42578125" style="64" customWidth="1"/>
    <col min="18" max="16384" width="9.140625" style="64"/>
  </cols>
  <sheetData>
    <row r="1" spans="1:18" x14ac:dyDescent="0.25">
      <c r="A1" s="41" t="s">
        <v>231</v>
      </c>
      <c r="B1" s="42" t="s">
        <v>142</v>
      </c>
      <c r="C1" s="42" t="s">
        <v>152</v>
      </c>
      <c r="D1" s="42" t="s">
        <v>153</v>
      </c>
      <c r="E1" s="42" t="s">
        <v>154</v>
      </c>
      <c r="F1" s="42" t="s">
        <v>155</v>
      </c>
      <c r="G1" s="42" t="s">
        <v>156</v>
      </c>
      <c r="H1" s="42" t="s">
        <v>157</v>
      </c>
      <c r="I1" s="43">
        <v>42993</v>
      </c>
      <c r="J1" s="43">
        <v>43021</v>
      </c>
      <c r="K1" s="43">
        <v>43042</v>
      </c>
      <c r="L1" s="44" t="s">
        <v>158</v>
      </c>
      <c r="M1" s="43">
        <v>42742</v>
      </c>
      <c r="N1" s="43">
        <v>42754</v>
      </c>
      <c r="O1" s="45"/>
    </row>
    <row r="2" spans="1:18" x14ac:dyDescent="0.25">
      <c r="A2" s="113" t="s">
        <v>159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</row>
    <row r="3" spans="1:18" s="65" customFormat="1" x14ac:dyDescent="0.25">
      <c r="A3" s="46" t="s">
        <v>197</v>
      </c>
      <c r="B3" s="47" t="s">
        <v>198</v>
      </c>
      <c r="C3" s="47" t="s">
        <v>163</v>
      </c>
      <c r="D3" s="47">
        <v>1763</v>
      </c>
      <c r="E3" s="47" t="s">
        <v>5</v>
      </c>
      <c r="F3" s="47" t="s">
        <v>20</v>
      </c>
      <c r="G3" s="48">
        <v>38976</v>
      </c>
      <c r="H3" s="49">
        <f t="shared" ref="H3:H11" si="0">MAXA(I3:N3)</f>
        <v>2137</v>
      </c>
      <c r="I3" s="50"/>
      <c r="J3" s="47">
        <v>2101.0500000000002</v>
      </c>
      <c r="K3" s="47">
        <v>2111.25</v>
      </c>
      <c r="L3" s="47">
        <v>2137</v>
      </c>
      <c r="M3" s="47">
        <v>2032.4</v>
      </c>
      <c r="N3" s="50"/>
      <c r="O3" s="47" t="s">
        <v>32</v>
      </c>
    </row>
    <row r="4" spans="1:18" s="65" customFormat="1" x14ac:dyDescent="0.25">
      <c r="A4" s="46" t="s">
        <v>199</v>
      </c>
      <c r="B4" s="47" t="s">
        <v>198</v>
      </c>
      <c r="C4" s="47" t="s">
        <v>163</v>
      </c>
      <c r="D4" s="47">
        <v>2195</v>
      </c>
      <c r="E4" s="47" t="s">
        <v>200</v>
      </c>
      <c r="F4" s="47" t="s">
        <v>16</v>
      </c>
      <c r="G4" s="48">
        <v>38929</v>
      </c>
      <c r="H4" s="49">
        <f t="shared" si="0"/>
        <v>1787.35</v>
      </c>
      <c r="I4" s="49"/>
      <c r="J4" s="66"/>
      <c r="K4" s="66">
        <v>1787.35</v>
      </c>
      <c r="L4" s="66"/>
      <c r="M4" s="66"/>
      <c r="N4" s="49">
        <v>1682.75</v>
      </c>
      <c r="O4" s="47" t="s">
        <v>32</v>
      </c>
    </row>
    <row r="5" spans="1:18" s="65" customFormat="1" x14ac:dyDescent="0.25">
      <c r="A5" s="46" t="s">
        <v>201</v>
      </c>
      <c r="B5" s="47" t="s">
        <v>198</v>
      </c>
      <c r="C5" s="47" t="s">
        <v>163</v>
      </c>
      <c r="D5" s="47">
        <v>1401</v>
      </c>
      <c r="E5" s="47" t="s">
        <v>22</v>
      </c>
      <c r="F5" s="47" t="s">
        <v>21</v>
      </c>
      <c r="G5" s="48">
        <v>39195</v>
      </c>
      <c r="H5" s="49">
        <f t="shared" si="0"/>
        <v>1708.8</v>
      </c>
      <c r="I5" s="50"/>
      <c r="J5" s="47"/>
      <c r="K5" s="47">
        <v>1583.8</v>
      </c>
      <c r="L5" s="47">
        <v>1708.8</v>
      </c>
      <c r="M5" s="47">
        <v>1434.25</v>
      </c>
      <c r="N5" s="50"/>
      <c r="O5" s="47" t="s">
        <v>32</v>
      </c>
    </row>
    <row r="6" spans="1:18" s="65" customFormat="1" x14ac:dyDescent="0.25">
      <c r="A6" s="52" t="s">
        <v>202</v>
      </c>
      <c r="B6" s="53" t="s">
        <v>198</v>
      </c>
      <c r="C6" s="53" t="s">
        <v>165</v>
      </c>
      <c r="D6" s="53">
        <v>2081</v>
      </c>
      <c r="E6" s="53" t="s">
        <v>30</v>
      </c>
      <c r="F6" s="53" t="s">
        <v>29</v>
      </c>
      <c r="G6" s="54">
        <v>39393</v>
      </c>
      <c r="H6" s="55">
        <f t="shared" si="0"/>
        <v>2216.63</v>
      </c>
      <c r="I6" s="55"/>
      <c r="J6" s="67"/>
      <c r="K6" s="67"/>
      <c r="L6" s="67">
        <v>2216.63</v>
      </c>
      <c r="M6" s="67">
        <v>2195.66</v>
      </c>
      <c r="N6" s="55"/>
      <c r="O6" s="53" t="s">
        <v>32</v>
      </c>
    </row>
    <row r="7" spans="1:18" s="65" customFormat="1" x14ac:dyDescent="0.25">
      <c r="A7" s="52" t="s">
        <v>203</v>
      </c>
      <c r="B7" s="53" t="s">
        <v>198</v>
      </c>
      <c r="C7" s="53" t="s">
        <v>165</v>
      </c>
      <c r="D7" s="53">
        <v>8135</v>
      </c>
      <c r="E7" s="53" t="s">
        <v>204</v>
      </c>
      <c r="F7" s="53" t="s">
        <v>31</v>
      </c>
      <c r="G7" s="54">
        <v>39468</v>
      </c>
      <c r="H7" s="55">
        <f t="shared" si="0"/>
        <v>2172.7199999999998</v>
      </c>
      <c r="I7" s="55"/>
      <c r="J7" s="67">
        <v>2041.82</v>
      </c>
      <c r="K7" s="67">
        <v>2113.25</v>
      </c>
      <c r="L7" s="67">
        <v>2172.7199999999998</v>
      </c>
      <c r="M7" s="67">
        <v>2152.9899999999998</v>
      </c>
      <c r="N7" s="55">
        <v>2135.69</v>
      </c>
      <c r="O7" s="53" t="s">
        <v>32</v>
      </c>
    </row>
    <row r="8" spans="1:18" s="65" customFormat="1" x14ac:dyDescent="0.25">
      <c r="A8" s="52" t="s">
        <v>197</v>
      </c>
      <c r="B8" s="53" t="s">
        <v>198</v>
      </c>
      <c r="C8" s="53" t="s">
        <v>165</v>
      </c>
      <c r="D8" s="53">
        <v>1764</v>
      </c>
      <c r="E8" s="53" t="s">
        <v>5</v>
      </c>
      <c r="F8" s="53" t="s">
        <v>4</v>
      </c>
      <c r="G8" s="54">
        <v>39570</v>
      </c>
      <c r="H8" s="55">
        <f t="shared" si="0"/>
        <v>2137.4</v>
      </c>
      <c r="I8" s="55"/>
      <c r="J8" s="67">
        <v>2052.08</v>
      </c>
      <c r="K8" s="67">
        <v>2137.4</v>
      </c>
      <c r="L8" s="67">
        <v>2114.88</v>
      </c>
      <c r="M8" s="67">
        <v>2091.6799999999998</v>
      </c>
      <c r="N8" s="55">
        <v>2118.65</v>
      </c>
      <c r="O8" s="53" t="s">
        <v>32</v>
      </c>
    </row>
    <row r="9" spans="1:18" s="65" customFormat="1" x14ac:dyDescent="0.25">
      <c r="A9" s="46" t="s">
        <v>205</v>
      </c>
      <c r="B9" s="47" t="s">
        <v>198</v>
      </c>
      <c r="C9" s="47" t="s">
        <v>170</v>
      </c>
      <c r="D9" s="47">
        <v>3055</v>
      </c>
      <c r="E9" s="47" t="s">
        <v>7</v>
      </c>
      <c r="F9" s="47" t="s">
        <v>6</v>
      </c>
      <c r="G9" s="48">
        <v>40271</v>
      </c>
      <c r="H9" s="49">
        <f t="shared" si="0"/>
        <v>2071.06</v>
      </c>
      <c r="I9" s="49">
        <v>1876.43</v>
      </c>
      <c r="J9" s="66">
        <v>1926.96</v>
      </c>
      <c r="K9" s="66"/>
      <c r="L9" s="66">
        <v>1925.43</v>
      </c>
      <c r="M9" s="66">
        <v>2071.06</v>
      </c>
      <c r="N9" s="49">
        <v>1976.82</v>
      </c>
      <c r="O9" s="47" t="s">
        <v>32</v>
      </c>
      <c r="P9" s="68"/>
      <c r="Q9" s="68"/>
      <c r="R9" s="69"/>
    </row>
    <row r="10" spans="1:18" s="65" customFormat="1" x14ac:dyDescent="0.25">
      <c r="A10" s="52" t="s">
        <v>201</v>
      </c>
      <c r="B10" s="53" t="s">
        <v>198</v>
      </c>
      <c r="C10" s="53" t="s">
        <v>165</v>
      </c>
      <c r="D10" s="53">
        <v>2269</v>
      </c>
      <c r="E10" s="53" t="s">
        <v>22</v>
      </c>
      <c r="F10" s="53" t="s">
        <v>28</v>
      </c>
      <c r="G10" s="54">
        <v>39968</v>
      </c>
      <c r="H10" s="55">
        <f t="shared" si="0"/>
        <v>2122.29</v>
      </c>
      <c r="I10" s="55"/>
      <c r="J10" s="67"/>
      <c r="K10" s="67">
        <v>2122.29</v>
      </c>
      <c r="L10" s="67"/>
      <c r="M10" s="67">
        <v>2101.23</v>
      </c>
      <c r="N10" s="55"/>
      <c r="O10" s="53" t="s">
        <v>33</v>
      </c>
      <c r="P10" s="68"/>
      <c r="Q10" s="68"/>
      <c r="R10" s="68"/>
    </row>
    <row r="11" spans="1:18" s="65" customFormat="1" x14ac:dyDescent="0.25">
      <c r="A11" s="52" t="s">
        <v>206</v>
      </c>
      <c r="B11" s="53" t="s">
        <v>198</v>
      </c>
      <c r="C11" s="53" t="s">
        <v>170</v>
      </c>
      <c r="D11" s="53">
        <v>5658</v>
      </c>
      <c r="E11" s="53" t="s">
        <v>15</v>
      </c>
      <c r="F11" s="53" t="s">
        <v>14</v>
      </c>
      <c r="G11" s="54">
        <v>40272</v>
      </c>
      <c r="H11" s="55">
        <f t="shared" si="0"/>
        <v>2065.15</v>
      </c>
      <c r="I11" s="55"/>
      <c r="J11" s="67">
        <v>1947.49</v>
      </c>
      <c r="K11" s="67">
        <v>2010.27</v>
      </c>
      <c r="L11" s="67"/>
      <c r="M11" s="67">
        <v>2065.15</v>
      </c>
      <c r="N11" s="55"/>
      <c r="O11" s="53" t="s">
        <v>33</v>
      </c>
      <c r="P11" s="68"/>
      <c r="Q11" s="68"/>
      <c r="R11" s="68"/>
    </row>
    <row r="12" spans="1:18" s="65" customFormat="1" x14ac:dyDescent="0.25">
      <c r="A12" s="70"/>
      <c r="B12" s="71"/>
      <c r="C12" s="71"/>
      <c r="D12" s="71"/>
      <c r="E12" s="71"/>
      <c r="F12" s="71"/>
      <c r="G12" s="72"/>
      <c r="H12" s="73">
        <f>SUM(H3:H11)</f>
        <v>18418.400000000001</v>
      </c>
      <c r="I12" s="74"/>
      <c r="J12" s="74"/>
      <c r="K12" s="74"/>
      <c r="L12" s="74"/>
      <c r="M12" s="74"/>
      <c r="N12" s="74"/>
      <c r="O12" s="75"/>
      <c r="P12" s="68"/>
      <c r="Q12" s="68"/>
      <c r="R12" s="69"/>
    </row>
    <row r="13" spans="1:18" s="65" customFormat="1" x14ac:dyDescent="0.25">
      <c r="A13" s="76"/>
      <c r="B13" s="77"/>
      <c r="C13" s="77"/>
      <c r="D13" s="77"/>
      <c r="E13" s="77"/>
      <c r="F13" s="77"/>
      <c r="G13" s="78"/>
      <c r="H13" s="79"/>
      <c r="I13" s="80"/>
      <c r="J13" s="80"/>
      <c r="K13" s="80"/>
      <c r="L13" s="80"/>
      <c r="M13" s="80"/>
      <c r="N13" s="80"/>
      <c r="O13" s="68"/>
      <c r="P13" s="68"/>
      <c r="Q13" s="68"/>
      <c r="R13" s="69"/>
    </row>
    <row r="14" spans="1:18" s="65" customFormat="1" x14ac:dyDescent="0.25">
      <c r="A14" s="109" t="s">
        <v>207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68"/>
      <c r="Q14" s="68"/>
      <c r="R14" s="69"/>
    </row>
    <row r="15" spans="1:18" s="65" customFormat="1" x14ac:dyDescent="0.25">
      <c r="A15" s="46" t="s">
        <v>208</v>
      </c>
      <c r="B15" s="47" t="s">
        <v>198</v>
      </c>
      <c r="C15" s="47" t="s">
        <v>170</v>
      </c>
      <c r="D15" s="47">
        <v>6400</v>
      </c>
      <c r="E15" s="47" t="s">
        <v>9</v>
      </c>
      <c r="F15" s="47" t="s">
        <v>8</v>
      </c>
      <c r="G15" s="48">
        <v>40203</v>
      </c>
      <c r="H15" s="49">
        <f t="shared" ref="H15:H29" si="1">MAXA(I15:N15)</f>
        <v>2041.16</v>
      </c>
      <c r="I15" s="49"/>
      <c r="J15" s="49"/>
      <c r="K15" s="49">
        <v>2041.16</v>
      </c>
      <c r="L15" s="49"/>
      <c r="M15" s="49"/>
      <c r="N15" s="49"/>
      <c r="O15" s="81" t="s">
        <v>33</v>
      </c>
      <c r="P15" s="68"/>
      <c r="Q15" s="68"/>
      <c r="R15" s="68"/>
    </row>
    <row r="16" spans="1:18" s="65" customFormat="1" x14ac:dyDescent="0.25">
      <c r="A16" s="46" t="s">
        <v>209</v>
      </c>
      <c r="B16" s="47" t="s">
        <v>198</v>
      </c>
      <c r="C16" s="47" t="s">
        <v>170</v>
      </c>
      <c r="D16" s="47">
        <v>6244</v>
      </c>
      <c r="E16" s="47" t="s">
        <v>11</v>
      </c>
      <c r="F16" s="47" t="s">
        <v>10</v>
      </c>
      <c r="G16" s="48">
        <v>40279</v>
      </c>
      <c r="H16" s="49">
        <f t="shared" si="1"/>
        <v>2035.07</v>
      </c>
      <c r="I16" s="49"/>
      <c r="J16" s="49"/>
      <c r="K16" s="49">
        <v>2035.07</v>
      </c>
      <c r="L16" s="49">
        <v>2022.12</v>
      </c>
      <c r="M16" s="49">
        <v>2005.1</v>
      </c>
      <c r="N16" s="49"/>
      <c r="O16" s="81" t="s">
        <v>33</v>
      </c>
    </row>
    <row r="17" spans="1:18" s="65" customFormat="1" x14ac:dyDescent="0.25">
      <c r="A17" s="46" t="s">
        <v>210</v>
      </c>
      <c r="B17" s="47" t="s">
        <v>198</v>
      </c>
      <c r="C17" s="47" t="s">
        <v>165</v>
      </c>
      <c r="D17" s="47">
        <v>6490</v>
      </c>
      <c r="E17" s="47" t="s">
        <v>24</v>
      </c>
      <c r="F17" s="47" t="s">
        <v>23</v>
      </c>
      <c r="G17" s="48">
        <v>39659</v>
      </c>
      <c r="H17" s="49">
        <f t="shared" si="1"/>
        <v>2034.1</v>
      </c>
      <c r="I17" s="49"/>
      <c r="J17" s="49"/>
      <c r="K17" s="49">
        <v>2034.1</v>
      </c>
      <c r="L17" s="49">
        <v>2000.61</v>
      </c>
      <c r="M17" s="49">
        <v>1977.02</v>
      </c>
      <c r="N17" s="49"/>
      <c r="O17" s="81" t="s">
        <v>33</v>
      </c>
    </row>
    <row r="18" spans="1:18" s="65" customFormat="1" x14ac:dyDescent="0.25">
      <c r="A18" s="46" t="s">
        <v>211</v>
      </c>
      <c r="B18" s="47" t="s">
        <v>198</v>
      </c>
      <c r="C18" s="47" t="s">
        <v>165</v>
      </c>
      <c r="D18" s="47">
        <v>2271</v>
      </c>
      <c r="E18" s="47" t="s">
        <v>1</v>
      </c>
      <c r="F18" s="47" t="s">
        <v>0</v>
      </c>
      <c r="G18" s="48">
        <v>39847</v>
      </c>
      <c r="H18" s="49">
        <f t="shared" si="1"/>
        <v>2023.73</v>
      </c>
      <c r="I18" s="49"/>
      <c r="J18" s="49"/>
      <c r="K18" s="49">
        <v>1991.35</v>
      </c>
      <c r="L18" s="49">
        <v>2023.73</v>
      </c>
      <c r="M18" s="49">
        <v>2013.04</v>
      </c>
      <c r="N18" s="49">
        <v>1995.96</v>
      </c>
      <c r="O18" s="81" t="s">
        <v>33</v>
      </c>
      <c r="P18" s="68"/>
      <c r="Q18" s="68"/>
      <c r="R18" s="68"/>
    </row>
    <row r="19" spans="1:18" s="65" customFormat="1" x14ac:dyDescent="0.25">
      <c r="A19" s="46" t="s">
        <v>212</v>
      </c>
      <c r="B19" s="47" t="s">
        <v>198</v>
      </c>
      <c r="C19" s="47" t="s">
        <v>165</v>
      </c>
      <c r="D19" s="47">
        <v>8071</v>
      </c>
      <c r="E19" s="47" t="s">
        <v>26</v>
      </c>
      <c r="F19" s="47" t="s">
        <v>25</v>
      </c>
      <c r="G19" s="48">
        <v>39845</v>
      </c>
      <c r="H19" s="49">
        <f t="shared" si="1"/>
        <v>1940.54</v>
      </c>
      <c r="I19" s="49"/>
      <c r="J19" s="49"/>
      <c r="K19" s="49">
        <v>1880.28</v>
      </c>
      <c r="L19" s="49">
        <v>1707.2</v>
      </c>
      <c r="M19" s="49">
        <v>1940.54</v>
      </c>
      <c r="N19" s="49"/>
      <c r="O19" s="81" t="s">
        <v>33</v>
      </c>
    </row>
    <row r="20" spans="1:18" s="65" customFormat="1" x14ac:dyDescent="0.25">
      <c r="A20" s="46"/>
      <c r="B20" s="47" t="s">
        <v>198</v>
      </c>
      <c r="C20" s="47"/>
      <c r="D20" s="47">
        <v>5044</v>
      </c>
      <c r="E20" s="47" t="s">
        <v>293</v>
      </c>
      <c r="F20" s="47" t="s">
        <v>294</v>
      </c>
      <c r="G20" s="48"/>
      <c r="H20" s="49">
        <f t="shared" si="1"/>
        <v>1907.15</v>
      </c>
      <c r="I20" s="49"/>
      <c r="J20" s="49"/>
      <c r="K20" s="49"/>
      <c r="L20" s="49"/>
      <c r="M20" s="49"/>
      <c r="N20" s="49">
        <v>1907.15</v>
      </c>
      <c r="O20" s="81" t="s">
        <v>33</v>
      </c>
    </row>
    <row r="21" spans="1:18" s="65" customFormat="1" x14ac:dyDescent="0.25">
      <c r="A21" s="46" t="s">
        <v>206</v>
      </c>
      <c r="B21" s="47" t="s">
        <v>198</v>
      </c>
      <c r="C21" s="47" t="s">
        <v>165</v>
      </c>
      <c r="D21" s="47">
        <v>6786</v>
      </c>
      <c r="E21" s="47" t="s">
        <v>15</v>
      </c>
      <c r="F21" s="47" t="s">
        <v>27</v>
      </c>
      <c r="G21" s="48">
        <v>39710</v>
      </c>
      <c r="H21" s="49">
        <f t="shared" si="1"/>
        <v>1806.92</v>
      </c>
      <c r="I21" s="49"/>
      <c r="J21" s="49"/>
      <c r="K21" s="49">
        <v>1712.77</v>
      </c>
      <c r="L21" s="49">
        <v>1750.5</v>
      </c>
      <c r="M21" s="49">
        <v>1806.92</v>
      </c>
      <c r="N21" s="49"/>
      <c r="O21" s="81" t="s">
        <v>33</v>
      </c>
      <c r="P21" s="68"/>
      <c r="Q21" s="68"/>
      <c r="R21" s="68"/>
    </row>
    <row r="22" spans="1:18" s="65" customFormat="1" x14ac:dyDescent="0.25">
      <c r="A22" s="46" t="s">
        <v>213</v>
      </c>
      <c r="B22" s="47" t="s">
        <v>198</v>
      </c>
      <c r="C22" s="47" t="s">
        <v>165</v>
      </c>
      <c r="D22" s="47">
        <v>2147</v>
      </c>
      <c r="E22" s="47" t="s">
        <v>3</v>
      </c>
      <c r="F22" s="47" t="s">
        <v>2</v>
      </c>
      <c r="G22" s="48">
        <v>39902</v>
      </c>
      <c r="H22" s="49">
        <f t="shared" si="1"/>
        <v>1740.93</v>
      </c>
      <c r="I22" s="49"/>
      <c r="J22" s="49"/>
      <c r="K22" s="49">
        <v>1740.93</v>
      </c>
      <c r="L22" s="49"/>
      <c r="M22" s="49"/>
      <c r="N22" s="49"/>
      <c r="O22" s="81" t="s">
        <v>33</v>
      </c>
    </row>
    <row r="23" spans="1:18" s="65" customFormat="1" x14ac:dyDescent="0.25">
      <c r="A23" s="46" t="s">
        <v>214</v>
      </c>
      <c r="B23" s="47" t="s">
        <v>198</v>
      </c>
      <c r="C23" s="47" t="s">
        <v>163</v>
      </c>
      <c r="D23" s="47">
        <v>1813</v>
      </c>
      <c r="E23" s="47" t="s">
        <v>19</v>
      </c>
      <c r="F23" s="47" t="s">
        <v>18</v>
      </c>
      <c r="G23" s="48">
        <v>38935</v>
      </c>
      <c r="H23" s="49">
        <f t="shared" si="1"/>
        <v>1569.45</v>
      </c>
      <c r="I23" s="50"/>
      <c r="J23" s="50">
        <v>1407.85</v>
      </c>
      <c r="K23" s="50">
        <v>1569.45</v>
      </c>
      <c r="L23" s="50"/>
      <c r="M23" s="50"/>
      <c r="N23" s="50"/>
      <c r="O23" s="81" t="s">
        <v>33</v>
      </c>
    </row>
    <row r="24" spans="1:18" s="65" customFormat="1" x14ac:dyDescent="0.25">
      <c r="A24" s="46" t="s">
        <v>215</v>
      </c>
      <c r="B24" s="47" t="s">
        <v>198</v>
      </c>
      <c r="C24" s="47" t="s">
        <v>170</v>
      </c>
      <c r="D24" s="47">
        <v>5450</v>
      </c>
      <c r="E24" s="47" t="s">
        <v>13</v>
      </c>
      <c r="F24" s="47" t="s">
        <v>12</v>
      </c>
      <c r="G24" s="48">
        <v>40359</v>
      </c>
      <c r="H24" s="49">
        <f t="shared" si="1"/>
        <v>1481.82</v>
      </c>
      <c r="I24" s="49"/>
      <c r="J24" s="49">
        <v>1481.82</v>
      </c>
      <c r="K24" s="49"/>
      <c r="L24" s="49"/>
      <c r="M24" s="49"/>
      <c r="N24" s="49"/>
      <c r="O24" s="81" t="s">
        <v>33</v>
      </c>
      <c r="P24" s="82"/>
    </row>
    <row r="25" spans="1:18" s="65" customFormat="1" x14ac:dyDescent="0.25">
      <c r="A25" s="46" t="s">
        <v>211</v>
      </c>
      <c r="B25" s="47" t="s">
        <v>198</v>
      </c>
      <c r="C25" s="47" t="s">
        <v>163</v>
      </c>
      <c r="D25" s="47">
        <v>2270</v>
      </c>
      <c r="E25" s="47" t="s">
        <v>1</v>
      </c>
      <c r="F25" s="47" t="s">
        <v>17</v>
      </c>
      <c r="G25" s="48">
        <v>39143</v>
      </c>
      <c r="H25" s="49">
        <f t="shared" si="1"/>
        <v>1447.7</v>
      </c>
      <c r="I25" s="50"/>
      <c r="J25" s="50"/>
      <c r="K25" s="50">
        <v>1447.7</v>
      </c>
      <c r="L25" s="50"/>
      <c r="M25" s="50"/>
      <c r="N25" s="50">
        <v>1412.25</v>
      </c>
      <c r="O25" s="81" t="s">
        <v>33</v>
      </c>
      <c r="P25" s="68"/>
      <c r="Q25" s="68"/>
      <c r="R25" s="69"/>
    </row>
    <row r="26" spans="1:18" s="65" customFormat="1" x14ac:dyDescent="0.25">
      <c r="A26" s="83" t="s">
        <v>216</v>
      </c>
      <c r="B26" s="84" t="s">
        <v>198</v>
      </c>
      <c r="C26" s="84" t="s">
        <v>181</v>
      </c>
      <c r="D26" s="84">
        <v>2299</v>
      </c>
      <c r="E26" s="84" t="s">
        <v>5</v>
      </c>
      <c r="F26" s="84" t="s">
        <v>217</v>
      </c>
      <c r="G26" s="85">
        <v>40648</v>
      </c>
      <c r="H26" s="86">
        <f t="shared" si="1"/>
        <v>2282.9499999999998</v>
      </c>
      <c r="I26" s="87"/>
      <c r="J26" s="87">
        <v>2271.1</v>
      </c>
      <c r="K26" s="87">
        <v>2256.4</v>
      </c>
      <c r="L26" s="87">
        <v>2268.1999999999998</v>
      </c>
      <c r="M26" s="87">
        <v>2282.9499999999998</v>
      </c>
      <c r="N26" s="87"/>
      <c r="O26" s="84" t="s">
        <v>183</v>
      </c>
    </row>
    <row r="27" spans="1:18" s="65" customFormat="1" x14ac:dyDescent="0.25">
      <c r="A27" s="83" t="s">
        <v>218</v>
      </c>
      <c r="B27" s="84" t="s">
        <v>198</v>
      </c>
      <c r="C27" s="84" t="s">
        <v>181</v>
      </c>
      <c r="D27" s="84">
        <v>4702</v>
      </c>
      <c r="E27" s="84" t="s">
        <v>219</v>
      </c>
      <c r="F27" s="84" t="s">
        <v>220</v>
      </c>
      <c r="G27" s="85">
        <v>40646</v>
      </c>
      <c r="H27" s="86">
        <f t="shared" si="1"/>
        <v>2193.1999999999998</v>
      </c>
      <c r="I27" s="87"/>
      <c r="J27" s="87">
        <v>2193.1999999999998</v>
      </c>
      <c r="K27" s="87"/>
      <c r="L27" s="87">
        <v>2164.25</v>
      </c>
      <c r="M27" s="87">
        <v>2163.9499999999998</v>
      </c>
      <c r="N27" s="87"/>
      <c r="O27" s="84" t="s">
        <v>183</v>
      </c>
    </row>
    <row r="28" spans="1:18" s="65" customFormat="1" x14ac:dyDescent="0.25">
      <c r="A28" s="83" t="s">
        <v>221</v>
      </c>
      <c r="B28" s="84" t="s">
        <v>198</v>
      </c>
      <c r="C28" s="84" t="s">
        <v>181</v>
      </c>
      <c r="D28" s="84">
        <v>3070</v>
      </c>
      <c r="E28" s="84" t="s">
        <v>1</v>
      </c>
      <c r="F28" s="84" t="s">
        <v>222</v>
      </c>
      <c r="G28" s="85">
        <v>40702</v>
      </c>
      <c r="H28" s="86">
        <f t="shared" si="1"/>
        <v>2267.1999999999998</v>
      </c>
      <c r="I28" s="86"/>
      <c r="J28" s="86"/>
      <c r="K28" s="86">
        <v>2228.5</v>
      </c>
      <c r="L28" s="86">
        <v>2267.1999999999998</v>
      </c>
      <c r="M28" s="86">
        <v>2251.9499999999998</v>
      </c>
      <c r="N28" s="86"/>
      <c r="O28" s="84" t="s">
        <v>183</v>
      </c>
      <c r="P28" s="68"/>
      <c r="Q28" s="68"/>
      <c r="R28" s="68"/>
    </row>
    <row r="29" spans="1:18" s="65" customFormat="1" x14ac:dyDescent="0.25">
      <c r="A29" s="83" t="s">
        <v>218</v>
      </c>
      <c r="B29" s="84" t="s">
        <v>198</v>
      </c>
      <c r="C29" s="84" t="s">
        <v>181</v>
      </c>
      <c r="D29" s="84">
        <v>6473</v>
      </c>
      <c r="E29" s="84" t="s">
        <v>223</v>
      </c>
      <c r="F29" s="84" t="s">
        <v>224</v>
      </c>
      <c r="G29" s="85">
        <v>41031</v>
      </c>
      <c r="H29" s="86">
        <f t="shared" si="1"/>
        <v>2056.85</v>
      </c>
      <c r="I29" s="86"/>
      <c r="J29" s="86">
        <v>1693.85</v>
      </c>
      <c r="K29" s="86"/>
      <c r="L29" s="86">
        <v>2056.85</v>
      </c>
      <c r="M29" s="86">
        <v>1969.7</v>
      </c>
      <c r="N29" s="86"/>
      <c r="O29" s="84" t="s">
        <v>183</v>
      </c>
    </row>
  </sheetData>
  <mergeCells count="2">
    <mergeCell ref="A2:O2"/>
    <mergeCell ref="A14:O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6"/>
  <sheetViews>
    <sheetView workbookViewId="0">
      <selection activeCell="K23" sqref="K23"/>
    </sheetView>
  </sheetViews>
  <sheetFormatPr defaultColWidth="9.140625" defaultRowHeight="12.75" x14ac:dyDescent="0.2"/>
  <cols>
    <col min="1" max="1" width="12.140625" style="20" bestFit="1" customWidth="1"/>
    <col min="2" max="2" width="9.42578125" style="6" bestFit="1" customWidth="1"/>
    <col min="3" max="3" width="4.85546875" style="6" bestFit="1" customWidth="1"/>
    <col min="4" max="4" width="5" style="6" bestFit="1" customWidth="1"/>
    <col min="5" max="5" width="11.85546875" style="6" bestFit="1" customWidth="1"/>
    <col min="6" max="6" width="9.28515625" style="6" bestFit="1" customWidth="1"/>
    <col min="7" max="7" width="10.140625" style="21" bestFit="1" customWidth="1"/>
    <col min="8" max="8" width="10.28515625" style="23" bestFit="1" customWidth="1"/>
    <col min="9" max="14" width="9.28515625" style="23" bestFit="1" customWidth="1"/>
    <col min="15" max="15" width="6.85546875" style="6" bestFit="1" customWidth="1"/>
    <col min="16" max="16" width="9.140625" style="6"/>
    <col min="17" max="17" width="12.42578125" style="6" customWidth="1"/>
    <col min="18" max="16384" width="9.140625" style="6"/>
  </cols>
  <sheetData>
    <row r="1" spans="1:18" x14ac:dyDescent="0.2">
      <c r="A1" s="2" t="s">
        <v>231</v>
      </c>
      <c r="B1" s="3" t="s">
        <v>142</v>
      </c>
      <c r="C1" s="3" t="s">
        <v>152</v>
      </c>
      <c r="D1" s="3" t="s">
        <v>153</v>
      </c>
      <c r="E1" s="3" t="s">
        <v>154</v>
      </c>
      <c r="F1" s="3" t="s">
        <v>155</v>
      </c>
      <c r="G1" s="3" t="s">
        <v>156</v>
      </c>
      <c r="H1" s="3" t="s">
        <v>157</v>
      </c>
      <c r="I1" s="4">
        <v>42993</v>
      </c>
      <c r="J1" s="4">
        <v>43021</v>
      </c>
      <c r="K1" s="4">
        <v>43042</v>
      </c>
      <c r="L1" s="5" t="s">
        <v>158</v>
      </c>
      <c r="M1" s="4">
        <v>42742</v>
      </c>
      <c r="N1" s="4">
        <v>42754</v>
      </c>
      <c r="O1" s="37"/>
    </row>
    <row r="2" spans="1:18" x14ac:dyDescent="0.2">
      <c r="A2" s="106" t="s">
        <v>159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8" s="11" customFormat="1" x14ac:dyDescent="0.2">
      <c r="A3" s="7" t="s">
        <v>282</v>
      </c>
      <c r="B3" s="8" t="s">
        <v>283</v>
      </c>
      <c r="C3" s="8" t="s">
        <v>163</v>
      </c>
      <c r="D3" s="8">
        <v>2968</v>
      </c>
      <c r="E3" s="8" t="s">
        <v>124</v>
      </c>
      <c r="F3" s="8" t="s">
        <v>123</v>
      </c>
      <c r="G3" s="9">
        <v>39180</v>
      </c>
      <c r="H3" s="10">
        <f t="shared" ref="H3:H9" si="0">MAXA(I3:N3)</f>
        <v>2063.5500000000002</v>
      </c>
      <c r="I3" s="13"/>
      <c r="J3" s="13">
        <v>1943.9</v>
      </c>
      <c r="K3" s="13">
        <v>2000.2</v>
      </c>
      <c r="L3" s="13">
        <v>2063.5500000000002</v>
      </c>
      <c r="M3" s="13">
        <v>2017.5</v>
      </c>
      <c r="N3" s="13"/>
      <c r="O3" s="8" t="s">
        <v>32</v>
      </c>
    </row>
    <row r="4" spans="1:18" s="11" customFormat="1" x14ac:dyDescent="0.2">
      <c r="A4" s="7" t="s">
        <v>284</v>
      </c>
      <c r="B4" s="8" t="s">
        <v>283</v>
      </c>
      <c r="C4" s="8" t="s">
        <v>163</v>
      </c>
      <c r="D4" s="8">
        <v>2315</v>
      </c>
      <c r="E4" s="8" t="s">
        <v>122</v>
      </c>
      <c r="F4" s="8" t="s">
        <v>121</v>
      </c>
      <c r="G4" s="9">
        <v>38648</v>
      </c>
      <c r="H4" s="10">
        <f t="shared" si="0"/>
        <v>2040.65</v>
      </c>
      <c r="I4" s="13"/>
      <c r="J4" s="13"/>
      <c r="K4" s="13"/>
      <c r="L4" s="13">
        <v>2040.65</v>
      </c>
      <c r="M4" s="13">
        <v>1982.15</v>
      </c>
      <c r="N4" s="13"/>
      <c r="O4" s="8" t="s">
        <v>32</v>
      </c>
    </row>
    <row r="5" spans="1:18" s="11" customFormat="1" x14ac:dyDescent="0.2">
      <c r="A5" s="7" t="s">
        <v>285</v>
      </c>
      <c r="B5" s="8" t="s">
        <v>283</v>
      </c>
      <c r="C5" s="8" t="s">
        <v>163</v>
      </c>
      <c r="D5" s="8">
        <v>3059</v>
      </c>
      <c r="E5" s="8" t="s">
        <v>127</v>
      </c>
      <c r="F5" s="8" t="s">
        <v>126</v>
      </c>
      <c r="G5" s="9">
        <v>38847</v>
      </c>
      <c r="H5" s="10">
        <f t="shared" si="0"/>
        <v>2051.6999999999998</v>
      </c>
      <c r="I5" s="10"/>
      <c r="J5" s="10">
        <v>1982.8</v>
      </c>
      <c r="K5" s="10">
        <v>1977.3</v>
      </c>
      <c r="L5" s="10"/>
      <c r="M5" s="10">
        <v>1951.35</v>
      </c>
      <c r="N5" s="10">
        <v>2051.6999999999998</v>
      </c>
      <c r="O5" s="8" t="s">
        <v>32</v>
      </c>
    </row>
    <row r="6" spans="1:18" s="11" customFormat="1" x14ac:dyDescent="0.2">
      <c r="A6" s="14" t="s">
        <v>286</v>
      </c>
      <c r="B6" s="15" t="s">
        <v>283</v>
      </c>
      <c r="C6" s="15" t="s">
        <v>165</v>
      </c>
      <c r="D6" s="15">
        <v>6202</v>
      </c>
      <c r="E6" s="15" t="s">
        <v>129</v>
      </c>
      <c r="F6" s="15" t="s">
        <v>75</v>
      </c>
      <c r="G6" s="16">
        <v>39495</v>
      </c>
      <c r="H6" s="17">
        <f t="shared" si="0"/>
        <v>2218.84</v>
      </c>
      <c r="I6" s="17"/>
      <c r="J6" s="17">
        <v>2218.84</v>
      </c>
      <c r="K6" s="17"/>
      <c r="L6" s="17"/>
      <c r="M6" s="17"/>
      <c r="N6" s="17"/>
      <c r="O6" s="15" t="s">
        <v>32</v>
      </c>
    </row>
    <row r="7" spans="1:18" s="11" customFormat="1" x14ac:dyDescent="0.2">
      <c r="A7" s="14" t="s">
        <v>287</v>
      </c>
      <c r="B7" s="15" t="s">
        <v>283</v>
      </c>
      <c r="C7" s="15" t="s">
        <v>165</v>
      </c>
      <c r="D7" s="15">
        <v>2210</v>
      </c>
      <c r="E7" s="15" t="s">
        <v>120</v>
      </c>
      <c r="F7" s="15" t="s">
        <v>119</v>
      </c>
      <c r="G7" s="16">
        <v>39729</v>
      </c>
      <c r="H7" s="17">
        <f t="shared" si="0"/>
        <v>2138.25</v>
      </c>
      <c r="I7" s="17">
        <v>2138.25</v>
      </c>
      <c r="J7" s="17"/>
      <c r="K7" s="17"/>
      <c r="L7" s="17">
        <v>2107.11</v>
      </c>
      <c r="M7" s="17">
        <v>2111</v>
      </c>
      <c r="N7" s="17"/>
      <c r="O7" s="15" t="s">
        <v>32</v>
      </c>
    </row>
    <row r="8" spans="1:18" s="11" customFormat="1" ht="15" x14ac:dyDescent="0.25">
      <c r="A8" s="14" t="s">
        <v>288</v>
      </c>
      <c r="B8" s="15" t="s">
        <v>283</v>
      </c>
      <c r="C8" s="15" t="s">
        <v>165</v>
      </c>
      <c r="D8" s="15">
        <v>6198</v>
      </c>
      <c r="E8" s="15" t="s">
        <v>128</v>
      </c>
      <c r="F8" s="15" t="s">
        <v>96</v>
      </c>
      <c r="G8" s="16">
        <v>39883</v>
      </c>
      <c r="H8" s="17">
        <f t="shared" si="0"/>
        <v>2044.69</v>
      </c>
      <c r="I8" s="17">
        <v>2044.69</v>
      </c>
      <c r="J8" s="17"/>
      <c r="K8" s="17">
        <v>1970.63</v>
      </c>
      <c r="L8" s="17"/>
      <c r="M8" s="17">
        <v>2004.84</v>
      </c>
      <c r="N8" s="17"/>
      <c r="O8" s="15" t="s">
        <v>32</v>
      </c>
      <c r="P8" s="19"/>
      <c r="Q8" s="19"/>
      <c r="R8" s="19"/>
    </row>
    <row r="9" spans="1:18" s="11" customFormat="1" ht="15" x14ac:dyDescent="0.25">
      <c r="A9" s="7" t="s">
        <v>289</v>
      </c>
      <c r="B9" s="8" t="s">
        <v>283</v>
      </c>
      <c r="C9" s="8" t="s">
        <v>170</v>
      </c>
      <c r="D9" s="8">
        <v>2974</v>
      </c>
      <c r="E9" s="8" t="s">
        <v>124</v>
      </c>
      <c r="F9" s="8" t="s">
        <v>125</v>
      </c>
      <c r="G9" s="9">
        <v>40361</v>
      </c>
      <c r="H9" s="10">
        <f t="shared" si="0"/>
        <v>2061.65</v>
      </c>
      <c r="I9" s="10"/>
      <c r="J9" s="10">
        <v>2026.43</v>
      </c>
      <c r="K9" s="10">
        <v>1994.77</v>
      </c>
      <c r="L9" s="10">
        <v>2061.65</v>
      </c>
      <c r="M9" s="10">
        <v>2036.34</v>
      </c>
      <c r="N9" s="10"/>
      <c r="O9" s="8" t="s">
        <v>32</v>
      </c>
      <c r="P9" s="19"/>
      <c r="Q9" s="19"/>
      <c r="R9" s="19"/>
    </row>
    <row r="10" spans="1:18" x14ac:dyDescent="0.2">
      <c r="A10" s="14"/>
      <c r="B10" s="15"/>
      <c r="C10" s="15"/>
      <c r="D10" s="15"/>
      <c r="E10" s="15"/>
      <c r="F10" s="15"/>
      <c r="G10" s="16"/>
      <c r="H10" s="38"/>
      <c r="I10" s="38"/>
      <c r="J10" s="38"/>
      <c r="K10" s="38"/>
      <c r="L10" s="38"/>
      <c r="M10" s="38"/>
      <c r="N10" s="38"/>
      <c r="O10" s="15" t="s">
        <v>33</v>
      </c>
    </row>
    <row r="11" spans="1:18" x14ac:dyDescent="0.2">
      <c r="A11" s="14"/>
      <c r="B11" s="15"/>
      <c r="C11" s="15"/>
      <c r="D11" s="15"/>
      <c r="E11" s="15"/>
      <c r="F11" s="15"/>
      <c r="G11" s="16"/>
      <c r="H11" s="38"/>
      <c r="I11" s="38"/>
      <c r="J11" s="38"/>
      <c r="K11" s="38"/>
      <c r="L11" s="38"/>
      <c r="M11" s="38"/>
      <c r="N11" s="38"/>
      <c r="O11" s="15" t="s">
        <v>33</v>
      </c>
    </row>
    <row r="12" spans="1:18" x14ac:dyDescent="0.2">
      <c r="H12" s="63">
        <f>SUM(H3:H11)</f>
        <v>14619.330000000002</v>
      </c>
    </row>
    <row r="14" spans="1:18" x14ac:dyDescent="0.2">
      <c r="A14" s="106" t="s">
        <v>172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</row>
    <row r="15" spans="1:18" s="11" customFormat="1" x14ac:dyDescent="0.2">
      <c r="A15" s="7" t="s">
        <v>289</v>
      </c>
      <c r="B15" s="8" t="s">
        <v>283</v>
      </c>
      <c r="C15" s="8" t="s">
        <v>181</v>
      </c>
      <c r="D15" s="8">
        <v>8726</v>
      </c>
      <c r="E15" s="8" t="s">
        <v>124</v>
      </c>
      <c r="F15" s="8" t="s">
        <v>97</v>
      </c>
      <c r="G15" s="9">
        <v>41358</v>
      </c>
      <c r="H15" s="10">
        <f>MAXA(I15:N15)</f>
        <v>2183.35</v>
      </c>
      <c r="I15" s="18"/>
      <c r="J15" s="18">
        <v>2153.85</v>
      </c>
      <c r="K15" s="18">
        <v>2124.6</v>
      </c>
      <c r="L15" s="18">
        <v>2177</v>
      </c>
      <c r="M15" s="18">
        <v>2183.35</v>
      </c>
      <c r="N15" s="18"/>
      <c r="O15" s="8" t="s">
        <v>183</v>
      </c>
    </row>
    <row r="16" spans="1:18" s="11" customFormat="1" x14ac:dyDescent="0.2">
      <c r="A16" s="7" t="s">
        <v>290</v>
      </c>
      <c r="B16" s="8" t="s">
        <v>283</v>
      </c>
      <c r="C16" s="8" t="s">
        <v>181</v>
      </c>
      <c r="D16" s="8">
        <v>8373</v>
      </c>
      <c r="E16" s="8" t="s">
        <v>291</v>
      </c>
      <c r="F16" s="8" t="s">
        <v>292</v>
      </c>
      <c r="G16" s="9">
        <v>41151</v>
      </c>
      <c r="H16" s="10">
        <f>MAXA(I16:N16)</f>
        <v>1960.75</v>
      </c>
      <c r="I16" s="18"/>
      <c r="J16" s="18"/>
      <c r="K16" s="18">
        <v>1869.6</v>
      </c>
      <c r="L16" s="18"/>
      <c r="M16" s="18">
        <v>1960.75</v>
      </c>
      <c r="N16" s="18"/>
      <c r="O16" s="8" t="s">
        <v>183</v>
      </c>
    </row>
  </sheetData>
  <mergeCells count="2">
    <mergeCell ref="A2:O2"/>
    <mergeCell ref="A14:O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Primary school rankings</vt:lpstr>
      <vt:lpstr>Durbanville</vt:lpstr>
      <vt:lpstr>Kenridge</vt:lpstr>
      <vt:lpstr>Jan van Riebeeck</vt:lpstr>
      <vt:lpstr>De Hoop</vt:lpstr>
      <vt:lpstr>Beaumont</vt:lpstr>
    </vt:vector>
  </TitlesOfParts>
  <Company>Pioneer Foods PTY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Louwrens, Gerhard</dc:creator>
  <cp:lastModifiedBy>WP Tweekamp</cp:lastModifiedBy>
  <dcterms:created xsi:type="dcterms:W3CDTF">2018-12-01T20:08:33Z</dcterms:created>
  <dcterms:modified xsi:type="dcterms:W3CDTF">2019-01-20T13:47:08Z</dcterms:modified>
</cp:coreProperties>
</file>